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exchange_IAS\Толочко\ЕПФР\Свинокомплекс Негновичи\"/>
    </mc:Choice>
  </mc:AlternateContent>
  <bookViews>
    <workbookView xWindow="0" yWindow="135" windowWidth="19080" windowHeight="9690" tabRatio="823" firstSheet="4" activeTab="5"/>
  </bookViews>
  <sheets>
    <sheet name="п.п. 4-6, 8-10, 13,14 форма 1" sheetId="12" r:id="rId1"/>
    <sheet name="бухгатерский баланс " sheetId="1" r:id="rId2"/>
    <sheet name="отчет о прибылях и убытках" sheetId="2" r:id="rId3"/>
    <sheet name="отчет об изменении собст.капит" sheetId="3" r:id="rId4"/>
    <sheet name="отчет о движении денежных средс" sheetId="4" r:id="rId5"/>
    <sheet name="аудиторское заключение" sheetId="5" r:id="rId6"/>
    <sheet name="Приложение" sheetId="7" state="hidden" r:id="rId7"/>
  </sheets>
  <definedNames>
    <definedName name="rrr">'бухгатерский баланс '!$C$3:$D$3</definedName>
    <definedName name="_xlnm.Print_Area" localSheetId="5">'аудиторское заключение'!#REF!</definedName>
    <definedName name="_xlnm.Print_Area" localSheetId="1">'бухгатерский баланс '!$C$3:$R$102</definedName>
    <definedName name="_xlnm.Print_Area" localSheetId="4">'отчет о движении денежных средс'!$C$3:$S$74</definedName>
    <definedName name="_xlnm.Print_Area" localSheetId="2">'отчет о прибылях и убытках'!$C$3:$S$66</definedName>
    <definedName name="_xlnm.Print_Area" localSheetId="3">'отчет об изменении собст.капит'!$C$3:$T$85</definedName>
    <definedName name="_xlnm.Print_Area" localSheetId="0">'п.п. 4-6, 8-10, 13,14 форма 1'!$A$1:$M$70</definedName>
    <definedName name="_xlnm.Print_Area" localSheetId="6">Приложение!$A$1:$D$41</definedName>
    <definedName name="п1">'бухгатерский баланс '!$C$3</definedName>
    <definedName name="п1чистВсеДанные">'бухгатерский баланс '!$I$24:$R$25,'бухгатерский баланс '!$I$28:$R$35,'бухгатерский баланс '!$I$40:$R$52,'бухгатерский баланс '!$I$61:$R$68,'бухгатерский баланс '!$I$71:$R$76,'бухгатерский баланс '!$I$79:$R$80,'бухгатерский баланс '!$I$83:$R$94</definedName>
    <definedName name="п1чистВсеТекст">'бухгатерский баланс '!$F$8:$R$14,'бухгатерский баланс '!$N$16:$R$18</definedName>
    <definedName name="п1чистТек">'бухгатерский баланс '!$I$24,'бухгатерский баланс '!$I$24:$M$25,'бухгатерский баланс '!$I$28:$M$35,'бухгатерский баланс '!$I$40:$M$52,'бухгатерский баланс '!$I$61:$M$68,'бухгатерский баланс '!$I$71:$M$76,'бухгатерский баланс '!$I$79:$M$80,'бухгатерский баланс '!$I$83:$M$94</definedName>
    <definedName name="п2">'отчет о прибылях и убытках'!$C$3</definedName>
    <definedName name="п2чистВсеДанные">'отчет о прибылях и убытках'!$J$19:$S$20,'отчет о прибылях и убытках'!$J$22:$S$23,'отчет о прибылях и убытках'!$J$25:$S$26,'отчет о прибылях и убытках'!$J$30:$S$33,'отчет о прибылях и убытках'!$J$36:$S$37,'отчет о прибылях и убытках'!$J$40:$S$41,'отчет о прибылях и убытках'!$J$44:$S$46,'отчет о прибылях и убытках'!$J$49:$S$53,'отчет о прибылях и убытках'!$J$55:$S$56,'отчет о прибылях и убытках'!$J$58:$S$59</definedName>
    <definedName name="п2чистТек">'отчет о прибылях и убытках'!$J$19:$N$20,'отчет о прибылях и убытках'!$J$22:$N$23,'отчет о прибылях и убытках'!$J$25:$N$26,'отчет о прибылях и убытках'!$J$30:$N$33,'отчет о прибылях и убытках'!$J$36:$N$37,'отчет о прибылях и убытках'!$J$40:$N$41,'отчет о прибылях и убытках'!$J$44:$N$46,'отчет о прибылях и убытках'!$J$49:$N$53,'отчет о прибылях и убытках'!$J$55:$N$56,'отчет о прибылях и убытках'!$J$58:$N$59</definedName>
    <definedName name="п3чистВсеДанные">'отчет об изменении собст.капит'!$E$17:$R$19,'отчет об изменении собст.капит'!$E$24:$R$32,'отчет об изменении собст.капит'!$E$35:$R$46,'отчет об изменении собст.капит'!$E$48:$R$50,'отчет об изменении собст.капит'!$E$55:$R$63,'отчет об изменении собст.капит'!$E$66:$R$77</definedName>
    <definedName name="п3чистТек">'отчет об изменении собст.капит'!$E$55:$R$63,'отчет об изменении собст.капит'!$E$66:$R$77</definedName>
    <definedName name="п4чистВсеДанные">'отчет о движении денежных средс'!$J$23:$S$26,'отчет о движении денежных средс'!$J$29:$S$32,'отчет о движении денежных средс'!$J$37:$S$41,'отчет о движении денежных средс'!$J$44:$S$47,'отчет о движении денежных средс'!$J$52:$S$55,'отчет о движении денежных средс'!$J$58:$S$62,'отчет о движении денежных средс'!$O$65:$S$65,'отчет о движении денежных средс'!$J$67:$S$67</definedName>
    <definedName name="п4чистТек">'отчет о движении денежных средс'!$J$23:$N$26,'отчет о движении денежных средс'!$J$29:$N$32,'отчет о движении денежных средс'!$J$37:$N$41,'отчет о движении денежных средс'!$J$44:$N$47,'отчет о движении денежных средс'!$J$52:$N$55,'отчет о движении денежных средс'!$J$58:$N$62,'отчет о движении денежных средс'!$J$67</definedName>
    <definedName name="п5чистВсеДанные">'аудиторское заключение'!#REF!,'аудиторское заключение'!#REF!,'аудиторское заключение'!#REF!,'аудиторское заключение'!#REF!</definedName>
    <definedName name="п5чистТек">'аудиторское заключение'!#REF!,'аудиторское заключение'!#REF!,'аудиторское заключение'!#REF!,'аудиторское заключение'!#REF!</definedName>
    <definedName name="Приложение">Приложение!$A$1:$D$75</definedName>
    <definedName name="тест1">'бухгатерский баланс '!$G$6</definedName>
  </definedNames>
  <calcPr calcId="152511"/>
</workbook>
</file>

<file path=xl/calcChain.xml><?xml version="1.0" encoding="utf-8"?>
<calcChain xmlns="http://schemas.openxmlformats.org/spreadsheetml/2006/main">
  <c r="N95" i="1" l="1"/>
  <c r="I81" i="1"/>
  <c r="I95" i="1" s="1"/>
  <c r="N77" i="1"/>
  <c r="I77" i="1"/>
  <c r="N69" i="1"/>
  <c r="I69" i="1"/>
  <c r="N38" i="1"/>
  <c r="N53" i="1" s="1"/>
  <c r="I38" i="1"/>
  <c r="I53" i="1" s="1"/>
  <c r="N26" i="1"/>
  <c r="I26" i="1"/>
  <c r="N36" i="1"/>
  <c r="I36" i="1"/>
  <c r="J65" i="4"/>
  <c r="J6" i="2"/>
  <c r="J17" i="2" s="1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A2" i="7"/>
  <c r="A1" i="7"/>
  <c r="J21" i="2"/>
  <c r="J24" i="2" s="1"/>
  <c r="J27" i="2" s="1"/>
  <c r="J28" i="2"/>
  <c r="J34" i="2"/>
  <c r="J47" i="2" s="1"/>
  <c r="J38" i="2"/>
  <c r="J42" i="2"/>
  <c r="O21" i="2"/>
  <c r="O28" i="2"/>
  <c r="O47" i="2" s="1"/>
  <c r="O34" i="2"/>
  <c r="O38" i="2"/>
  <c r="O42" i="2"/>
  <c r="E20" i="3"/>
  <c r="F9" i="4"/>
  <c r="F10" i="4"/>
  <c r="F11" i="4"/>
  <c r="F12" i="4"/>
  <c r="F13" i="4"/>
  <c r="F14" i="4"/>
  <c r="F15" i="4"/>
  <c r="J21" i="4"/>
  <c r="J33" i="4" s="1"/>
  <c r="O21" i="4"/>
  <c r="J27" i="4"/>
  <c r="O27" i="4"/>
  <c r="O33" i="4"/>
  <c r="J35" i="4"/>
  <c r="O35" i="4"/>
  <c r="J42" i="4"/>
  <c r="J48" i="4" s="1"/>
  <c r="O42" i="4"/>
  <c r="J50" i="4"/>
  <c r="O50" i="4"/>
  <c r="O63" i="4" s="1"/>
  <c r="J56" i="4"/>
  <c r="O56" i="4"/>
  <c r="K69" i="4"/>
  <c r="K71" i="4"/>
  <c r="F7" i="3"/>
  <c r="F8" i="3"/>
  <c r="F9" i="3"/>
  <c r="F10" i="3"/>
  <c r="F11" i="3"/>
  <c r="F12" i="3"/>
  <c r="F13" i="3"/>
  <c r="S17" i="3"/>
  <c r="S18" i="3"/>
  <c r="S19" i="3"/>
  <c r="G20" i="3"/>
  <c r="I20" i="3"/>
  <c r="I47" i="3" s="1"/>
  <c r="K20" i="3"/>
  <c r="M20" i="3"/>
  <c r="O20" i="3"/>
  <c r="Q20" i="3"/>
  <c r="E22" i="3"/>
  <c r="G22" i="3"/>
  <c r="I22" i="3"/>
  <c r="K22" i="3"/>
  <c r="M22" i="3"/>
  <c r="O22" i="3"/>
  <c r="Q22" i="3"/>
  <c r="S24" i="3"/>
  <c r="S25" i="3"/>
  <c r="S26" i="3"/>
  <c r="S27" i="3"/>
  <c r="S28" i="3"/>
  <c r="S29" i="3"/>
  <c r="S30" i="3"/>
  <c r="S31" i="3"/>
  <c r="S32" i="3"/>
  <c r="E33" i="3"/>
  <c r="G33" i="3"/>
  <c r="I33" i="3"/>
  <c r="K33" i="3"/>
  <c r="M33" i="3"/>
  <c r="M47" i="3"/>
  <c r="Q33" i="3"/>
  <c r="Q47" i="3"/>
  <c r="S35" i="3"/>
  <c r="S36" i="3"/>
  <c r="S37" i="3"/>
  <c r="S38" i="3"/>
  <c r="S39" i="3"/>
  <c r="S40" i="3"/>
  <c r="S41" i="3"/>
  <c r="S42" i="3"/>
  <c r="E51" i="3"/>
  <c r="G51" i="3"/>
  <c r="I51" i="3"/>
  <c r="K51" i="3"/>
  <c r="M51" i="3"/>
  <c r="O51" i="3"/>
  <c r="S43" i="3"/>
  <c r="S44" i="3"/>
  <c r="S45" i="3"/>
  <c r="S46" i="3"/>
  <c r="S48" i="3"/>
  <c r="S49" i="3"/>
  <c r="S50" i="3"/>
  <c r="Q51" i="3"/>
  <c r="E53" i="3"/>
  <c r="G53" i="3"/>
  <c r="S53" i="3" s="1"/>
  <c r="I53" i="3"/>
  <c r="K53" i="3"/>
  <c r="M53" i="3"/>
  <c r="O53" i="3"/>
  <c r="S55" i="3"/>
  <c r="S56" i="3"/>
  <c r="S57" i="3"/>
  <c r="S58" i="3"/>
  <c r="S59" i="3"/>
  <c r="S60" i="3"/>
  <c r="S61" i="3"/>
  <c r="S62" i="3"/>
  <c r="S63" i="3"/>
  <c r="E64" i="3"/>
  <c r="G64" i="3"/>
  <c r="I64" i="3"/>
  <c r="K64" i="3"/>
  <c r="M64" i="3"/>
  <c r="Q64" i="3"/>
  <c r="S66" i="3"/>
  <c r="S67" i="3"/>
  <c r="S68" i="3"/>
  <c r="S69" i="3"/>
  <c r="S70" i="3"/>
  <c r="E78" i="3"/>
  <c r="G78" i="3"/>
  <c r="I78" i="3"/>
  <c r="K78" i="3"/>
  <c r="M78" i="3"/>
  <c r="O78" i="3"/>
  <c r="Q78" i="3"/>
  <c r="S71" i="3"/>
  <c r="S72" i="3"/>
  <c r="S73" i="3"/>
  <c r="S74" i="3"/>
  <c r="S75" i="3"/>
  <c r="S76" i="3"/>
  <c r="S77" i="3"/>
  <c r="K80" i="3"/>
  <c r="K82" i="3"/>
  <c r="F8" i="2"/>
  <c r="F9" i="2"/>
  <c r="F10" i="2"/>
  <c r="F11" i="2"/>
  <c r="F12" i="2"/>
  <c r="F13" i="2"/>
  <c r="F14" i="2"/>
  <c r="J61" i="2"/>
  <c r="J63" i="2"/>
  <c r="J5" i="3"/>
  <c r="L7" i="4"/>
  <c r="J18" i="4" s="1"/>
  <c r="E47" i="3"/>
  <c r="O24" i="2"/>
  <c r="O27" i="2" s="1"/>
  <c r="S33" i="3"/>
  <c r="O47" i="3" l="1"/>
  <c r="S64" i="3"/>
  <c r="G47" i="3"/>
  <c r="S22" i="3"/>
  <c r="S78" i="3"/>
  <c r="S17" i="4"/>
  <c r="J63" i="4"/>
  <c r="J64" i="4"/>
  <c r="J66" i="4" s="1"/>
  <c r="O48" i="4"/>
  <c r="O64" i="4" s="1"/>
  <c r="S20" i="3"/>
  <c r="K47" i="3"/>
  <c r="S47" i="3" s="1"/>
  <c r="O48" i="2"/>
  <c r="O54" i="2" s="1"/>
  <c r="O57" i="2" s="1"/>
  <c r="J48" i="2"/>
  <c r="J54" i="2" s="1"/>
  <c r="J57" i="2" s="1"/>
  <c r="I96" i="1"/>
  <c r="N96" i="1"/>
  <c r="S51" i="3"/>
  <c r="N54" i="1"/>
  <c r="I54" i="1"/>
  <c r="S16" i="2"/>
  <c r="N16" i="2"/>
  <c r="K17" i="4" l="1"/>
  <c r="P17" i="4"/>
  <c r="P16" i="2"/>
  <c r="K16" i="2"/>
</calcChain>
</file>

<file path=xl/sharedStrings.xml><?xml version="1.0" encoding="utf-8"?>
<sst xmlns="http://schemas.openxmlformats.org/spreadsheetml/2006/main" count="726" uniqueCount="521">
  <si>
    <t>БУХГАЛТЕРСКИЙ БАЛАНС</t>
  </si>
  <si>
    <t>Организация</t>
  </si>
  <si>
    <t>Учетный номер плательщика</t>
  </si>
  <si>
    <t>Вид экономической деятельности</t>
  </si>
  <si>
    <t>Организационно-правовая форма</t>
  </si>
  <si>
    <t>Орган управления</t>
  </si>
  <si>
    <t>Единица измерения</t>
  </si>
  <si>
    <t>Адрес</t>
  </si>
  <si>
    <t>Дата утверждения</t>
  </si>
  <si>
    <t>Дата отправки</t>
  </si>
  <si>
    <t>Дата принятия</t>
  </si>
  <si>
    <t>Активы</t>
  </si>
  <si>
    <t>Код строки</t>
  </si>
  <si>
    <t>I. ДОЛГОСРОЧНЫЕ АКТИВЫ</t>
  </si>
  <si>
    <t>Основные средства</t>
  </si>
  <si>
    <t>Нематериальные активы</t>
  </si>
  <si>
    <t>Доходные вложения в материальные активы</t>
  </si>
  <si>
    <t>Вложения в долгосрочные активы</t>
  </si>
  <si>
    <t>Долгосрочные финансовые вложения</t>
  </si>
  <si>
    <t>Отложенные налоговые активы</t>
  </si>
  <si>
    <t>Долгосрочная дебиторская задолженность</t>
  </si>
  <si>
    <t>Прочие долгосрочные активы</t>
  </si>
  <si>
    <t>ИТОГО по разделу I</t>
  </si>
  <si>
    <t>II. КРАТКОСРОЧНЫЕ АКТИВЫ</t>
  </si>
  <si>
    <t>Запасы</t>
  </si>
  <si>
    <t>Долгосрочные активы, предназначенные для реализации</t>
  </si>
  <si>
    <t>Расходы будущих периодов</t>
  </si>
  <si>
    <t>Налог на добавленную стоимость по приобретенным товарам, работам, услугам</t>
  </si>
  <si>
    <t>Краткосрочная дебиторская задолженность</t>
  </si>
  <si>
    <t>Краткосрочные финансовые вложения</t>
  </si>
  <si>
    <t>Прочие краткосрочные активы</t>
  </si>
  <si>
    <t>ИТОГО по разделу II</t>
  </si>
  <si>
    <t>БАЛАНС</t>
  </si>
  <si>
    <t>Собственный капитал и обязательства</t>
  </si>
  <si>
    <t>III. СОБСТВЕННЫЙ КАПИТАЛ</t>
  </si>
  <si>
    <t>Уставный капитал</t>
  </si>
  <si>
    <t>Неоплаченная часть уставного капитала</t>
  </si>
  <si>
    <t>Собственные акции (доли в уставном капитале)</t>
  </si>
  <si>
    <t>Резервный капитал</t>
  </si>
  <si>
    <t>Добавочный капитал</t>
  </si>
  <si>
    <t>Нераспределенная прибыль (непокрытый убыток)</t>
  </si>
  <si>
    <t>Чистая прибыль (убыток) отчетного периода</t>
  </si>
  <si>
    <t>Целевое финансирование</t>
  </si>
  <si>
    <t>ИТОГО по разделу III</t>
  </si>
  <si>
    <t>IV. ДОЛГОСРОЧНЫЕ ОБЯЗАТЕЛЬСТВА</t>
  </si>
  <si>
    <t>Долгосрочные кредиты и займы</t>
  </si>
  <si>
    <t>Долгосрочные обязательства по лизинговым платежам</t>
  </si>
  <si>
    <t>Отложенные налоговые обязательства</t>
  </si>
  <si>
    <t>Доходы будущих периодов</t>
  </si>
  <si>
    <t>Резервы предстоящих платежей</t>
  </si>
  <si>
    <t>Прочие долгосрочные обязательства</t>
  </si>
  <si>
    <t>ИТОГО по разделу IV</t>
  </si>
  <si>
    <t>V. КРАТКОСРОЧНЫЕ ОБЯЗАТЕЛЬСТВА</t>
  </si>
  <si>
    <t>Краткосрочные кредиты и займы</t>
  </si>
  <si>
    <t>Краткосрочная часть долгосрочных обязательств</t>
  </si>
  <si>
    <t>Краткосрочная кредиторская задолженность</t>
  </si>
  <si>
    <t>Обязательства, предназначенные для реализации</t>
  </si>
  <si>
    <t>Прочие краткосрочные обязательства</t>
  </si>
  <si>
    <t>ИТОГО по разделу V</t>
  </si>
  <si>
    <t>(инициалы, фамилия)</t>
  </si>
  <si>
    <t>На</t>
  </si>
  <si>
    <t>Руководитель</t>
  </si>
  <si>
    <t xml:space="preserve">Главный бухгалтер </t>
  </si>
  <si>
    <t>(подпись)</t>
  </si>
  <si>
    <t>           </t>
  </si>
  <si>
    <t>на</t>
  </si>
  <si>
    <t xml:space="preserve">        в том числе:</t>
  </si>
  <si>
    <t xml:space="preserve">    инвестиционная недвижимость</t>
  </si>
  <si>
    <t xml:space="preserve">    предметы финансовой аренды (лизинга)</t>
  </si>
  <si>
    <t xml:space="preserve">    прочие доходные вложения в материальные активы</t>
  </si>
  <si>
    <t xml:space="preserve">    животные на выращивании и откорме</t>
  </si>
  <si>
    <t xml:space="preserve">    материалы</t>
  </si>
  <si>
    <t xml:space="preserve">    незавершенное производство</t>
  </si>
  <si>
    <t xml:space="preserve">    готовая продукция и товары</t>
  </si>
  <si>
    <t xml:space="preserve">    товары отгруженные</t>
  </si>
  <si>
    <t xml:space="preserve">    прочие запасы</t>
  </si>
  <si>
    <t xml:space="preserve">    поставщикам, подрядчикам, исполнителям</t>
  </si>
  <si>
    <t xml:space="preserve">    по авансам полученным</t>
  </si>
  <si>
    <t xml:space="preserve">    по налогам и сборам</t>
  </si>
  <si>
    <t xml:space="preserve">    по социальному страхованию и обеспечению</t>
  </si>
  <si>
    <t xml:space="preserve">    по оплате труда</t>
  </si>
  <si>
    <t xml:space="preserve">    по лизинговым платежам</t>
  </si>
  <si>
    <t xml:space="preserve">    собственнику имущества (учредителям, участникам)</t>
  </si>
  <si>
    <t xml:space="preserve">    прочим кредиторам</t>
  </si>
  <si>
    <t>ОТЧЕТ
о прибылях и убытках</t>
  </si>
  <si>
    <t>за</t>
  </si>
  <si>
    <t>Наименование показателей</t>
  </si>
  <si>
    <t>За</t>
  </si>
  <si>
    <t>Выручка от реализации продукции, товаров, работ, услуг</t>
  </si>
  <si>
    <t>010</t>
  </si>
  <si>
    <t>Себестоимость реализованной продукции, товаров, 
работ, услуг</t>
  </si>
  <si>
    <t>020</t>
  </si>
  <si>
    <t>030</t>
  </si>
  <si>
    <t>Управленческие расходы</t>
  </si>
  <si>
    <t>040</t>
  </si>
  <si>
    <t>Расходы на реализацию</t>
  </si>
  <si>
    <t>050</t>
  </si>
  <si>
    <t>060</t>
  </si>
  <si>
    <t>Прочие доходы по текущей деятельности</t>
  </si>
  <si>
    <t>070</t>
  </si>
  <si>
    <t>Прочие расходы по текущей деятельности</t>
  </si>
  <si>
    <t>080</t>
  </si>
  <si>
    <t>090</t>
  </si>
  <si>
    <t>Доходы по инвестиционной деятельности</t>
  </si>
  <si>
    <t xml:space="preserve">    доходы от выбытия основных средств, нематериальных 
    активов и других долгосрочных активов</t>
  </si>
  <si>
    <t xml:space="preserve">    проценты к получению</t>
  </si>
  <si>
    <t xml:space="preserve">    прочие доходы по инвестиционной деятельности</t>
  </si>
  <si>
    <t>Расходы по инвестиционной деятельности</t>
  </si>
  <si>
    <t xml:space="preserve">    расходы от выбытия основных средств, нематериальных
    активов и других долгосрочных активов</t>
  </si>
  <si>
    <t xml:space="preserve">    прочие расходы по инвестиционной деятельности</t>
  </si>
  <si>
    <t>Доходы по финансовой деятельности</t>
  </si>
  <si>
    <t xml:space="preserve">    курсовые разницы от пересчета активов и обязательств</t>
  </si>
  <si>
    <t xml:space="preserve">    прочие доходы по финансовой деятельности</t>
  </si>
  <si>
    <t>Расходы по финансовой деятельности</t>
  </si>
  <si>
    <t xml:space="preserve">    проценты к уплате</t>
  </si>
  <si>
    <t xml:space="preserve">    прочие расходы по финансовой деятельности</t>
  </si>
  <si>
    <t>Изменение отложенных налоговых активов</t>
  </si>
  <si>
    <t>Изменение отложенных налоговых обязательств</t>
  </si>
  <si>
    <t>Результат от переоценки долгосрочных активов, 
не включаемый в чистую прибыль (убыток)</t>
  </si>
  <si>
    <t>Базовая прибыль (убыток) на акцию</t>
  </si>
  <si>
    <t>Разводненная прибыль (убыток) на акцию</t>
  </si>
  <si>
    <t>На </t>
  </si>
  <si>
    <t>-</t>
  </si>
  <si>
    <t>Результат от прочих операций, не включаемый 
в чистую прибыль (убыток)</t>
  </si>
  <si>
    <t>Код стро-ки</t>
  </si>
  <si>
    <t>Устав-ный капитал</t>
  </si>
  <si>
    <t>Неопла- ченная часть устав-ного капитала</t>
  </si>
  <si>
    <t>Собст-венные акции (доли в уставном капитале)</t>
  </si>
  <si>
    <t>Резерв- ный капитал</t>
  </si>
  <si>
    <t>Доба-вочный капитал</t>
  </si>
  <si>
    <t>Нераспре- деленная прибыль (непок-рытый убыток)</t>
  </si>
  <si>
    <t>Чистая прибыль (убыток)</t>
  </si>
  <si>
    <t>Итого</t>
  </si>
  <si>
    <t>Корректировки в связи 
с изменением учетной политики</t>
  </si>
  <si>
    <t>Корректировки в связи 
с исправлением ошибок</t>
  </si>
  <si>
    <t xml:space="preserve">  чистая прибыль</t>
  </si>
  <si>
    <t>051</t>
  </si>
  <si>
    <t xml:space="preserve">  переоценка долгосрочных активов</t>
  </si>
  <si>
    <t>052</t>
  </si>
  <si>
    <t xml:space="preserve">  доходы от прочих операций, 
  не включаемые в чистую 
  прибыль (убыток)</t>
  </si>
  <si>
    <t>053</t>
  </si>
  <si>
    <t xml:space="preserve">  выпуск дополнительных акций</t>
  </si>
  <si>
    <t>054</t>
  </si>
  <si>
    <t xml:space="preserve">  увеличение номинальной 
  стоимости акций</t>
  </si>
  <si>
    <t>055</t>
  </si>
  <si>
    <t xml:space="preserve">  вклады собственника имущества
  (учредителей, участников)</t>
  </si>
  <si>
    <t>056</t>
  </si>
  <si>
    <t xml:space="preserve">  реорганизация</t>
  </si>
  <si>
    <t xml:space="preserve">  </t>
  </si>
  <si>
    <t>058</t>
  </si>
  <si>
    <t>059</t>
  </si>
  <si>
    <t xml:space="preserve">      в том числе:</t>
  </si>
  <si>
    <t xml:space="preserve">  убыток</t>
  </si>
  <si>
    <t>061</t>
  </si>
  <si>
    <t>062</t>
  </si>
  <si>
    <t xml:space="preserve">  расходы от прочих операций, 
  не включаемые в чистую 
  прибыль (убыток)</t>
  </si>
  <si>
    <t>063</t>
  </si>
  <si>
    <t xml:space="preserve">  уменьшение номинальной 
  стоимости акций</t>
  </si>
  <si>
    <t>065</t>
  </si>
  <si>
    <t>066</t>
  </si>
  <si>
    <t>067</t>
  </si>
  <si>
    <t>068</t>
  </si>
  <si>
    <t>069</t>
  </si>
  <si>
    <t>Изменение уставного капитала</t>
  </si>
  <si>
    <t>Изменение резервного капитала</t>
  </si>
  <si>
    <t>Изменение добавочного капитала</t>
  </si>
  <si>
    <t xml:space="preserve">  вклады собственника имущества 
  (учредителей, участников)</t>
  </si>
  <si>
    <t xml:space="preserve"> </t>
  </si>
  <si>
    <t>Уменьшение собственного 
капитала - всего</t>
  </si>
  <si>
    <t>Увеличение собственного 
капитала - всего</t>
  </si>
  <si>
    <t>057</t>
  </si>
  <si>
    <t>064</t>
  </si>
  <si>
    <t>ОТЧЕТ</t>
  </si>
  <si>
    <t>о движении денежных средств</t>
  </si>
  <si>
    <t>Движение денежных средств по текущей деятельности</t>
  </si>
  <si>
    <t>Поступило денежных средств - всего</t>
  </si>
  <si>
    <t>Направлено денежных средств - всего</t>
  </si>
  <si>
    <t>Движение денежных средств по инвестиционной деятельности</t>
  </si>
  <si>
    <t>Движение денежных средств по финансовой деятельности</t>
  </si>
  <si>
    <t>021</t>
  </si>
  <si>
    <t>022</t>
  </si>
  <si>
    <t>023</t>
  </si>
  <si>
    <t>024</t>
  </si>
  <si>
    <t>031</t>
  </si>
  <si>
    <t>032</t>
  </si>
  <si>
    <t>033</t>
  </si>
  <si>
    <t>034</t>
  </si>
  <si>
    <t>081</t>
  </si>
  <si>
    <t>082</t>
  </si>
  <si>
    <t>083</t>
  </si>
  <si>
    <t>084</t>
  </si>
  <si>
    <t>091</t>
  </si>
  <si>
    <t>092</t>
  </si>
  <si>
    <t>093</t>
  </si>
  <si>
    <t>094</t>
  </si>
  <si>
    <t>095</t>
  </si>
  <si>
    <t xml:space="preserve">  от покупателей продукции, товаров, заказчиков 
  работ, услуг</t>
  </si>
  <si>
    <t xml:space="preserve">  роялти</t>
  </si>
  <si>
    <t xml:space="preserve">  от покупателей материалов и других запасов</t>
  </si>
  <si>
    <t xml:space="preserve">  прочие поступления</t>
  </si>
  <si>
    <t xml:space="preserve">  на приобретение запасов, работ, услуг</t>
  </si>
  <si>
    <t xml:space="preserve">  на оплату труда</t>
  </si>
  <si>
    <t xml:space="preserve">  на уплату налогов и сборов</t>
  </si>
  <si>
    <t xml:space="preserve">  на прочие выплаты</t>
  </si>
  <si>
    <t xml:space="preserve">  от покупателей основных средств, нематериаль-
  ных активов и других долгосрочных активов</t>
  </si>
  <si>
    <t xml:space="preserve">  возврат предоставленных займов</t>
  </si>
  <si>
    <t xml:space="preserve">  проценты</t>
  </si>
  <si>
    <t xml:space="preserve">  на предоставление займов</t>
  </si>
  <si>
    <t xml:space="preserve">  прочие выплаты</t>
  </si>
  <si>
    <t xml:space="preserve">  на приобретение и создание основных средств,
  нематериальных активов и других 
  долгосрочных активов</t>
  </si>
  <si>
    <t xml:space="preserve">  кредиты и займы</t>
  </si>
  <si>
    <t xml:space="preserve">  от выпуска акций</t>
  </si>
  <si>
    <t xml:space="preserve">  на погашение кредитов и займов</t>
  </si>
  <si>
    <t xml:space="preserve">  на выплаты дивидендов и других доходов 
  от участия в уставном капитале организации</t>
  </si>
  <si>
    <t xml:space="preserve">  на лизинговые платежи</t>
  </si>
  <si>
    <t xml:space="preserve">  на выплаты процентов</t>
  </si>
  <si>
    <t xml:space="preserve">  дивиденды и другие доходы 
  от участия в уставном 
  капитале организации</t>
  </si>
  <si>
    <t xml:space="preserve">  выкуп акций (долей 
  в уставном капитале)</t>
  </si>
  <si>
    <t>Х</t>
  </si>
  <si>
    <t xml:space="preserve">Налог на прибыль </t>
  </si>
  <si>
    <t>Прочие налоги и сборы, исчисляемые из прибыли (дохода)</t>
  </si>
  <si>
    <t>Прочие платежи, исчисляемые из прибыли (дохода)</t>
  </si>
  <si>
    <t>ОТЧЕТ
об изменении собственного капитала</t>
  </si>
  <si>
    <t>А. Сельское, лесное и рыбное хозяйство, 011-017</t>
  </si>
  <si>
    <t>А. Сельское, лесное и рыбное хозяйство, 021-024</t>
  </si>
  <si>
    <t>А. Сельское, лесное и рыбное хозяйство, 031-032</t>
  </si>
  <si>
    <t>В. Горнодобывающая промышленность, 051-052, 061-062, 071-072, 081, 089, 091</t>
  </si>
  <si>
    <t>В. Горнодобывающая промышленность, 099</t>
  </si>
  <si>
    <t>С. Обрабатывающая промышленность, 101, 104-109</t>
  </si>
  <si>
    <t>С. Обрабатывающая промышленность, 102-103</t>
  </si>
  <si>
    <t>С. Обрабатывающая промышленность, 110, 120</t>
  </si>
  <si>
    <t>С. Обрабатывающая промышленность, 131-133, 139, 141-143, 151-152</t>
  </si>
  <si>
    <t>С. Обрабатывающая промышленность, 161-162, 171-172, 181-182</t>
  </si>
  <si>
    <t>С. Обрабатывающая промышленность, 191</t>
  </si>
  <si>
    <t>С. Обрабатывающая промышленность, 192</t>
  </si>
  <si>
    <t>С. Обрабатывающая промышленность, подкласс 19201</t>
  </si>
  <si>
    <t>С. Обрабатывающая промышленность, 201-206, 211-212</t>
  </si>
  <si>
    <t>С. Обрабатывающая промышленность, 221-222</t>
  </si>
  <si>
    <t>С. Обрабатывающая промышленность, 231-237, 239</t>
  </si>
  <si>
    <t>С. Обрабатывающая промышленность, 241, 242, 244, 245</t>
  </si>
  <si>
    <t>С. Обрабатывающая промышленность, 243</t>
  </si>
  <si>
    <t>С. Обрабатывающая промышленность, 251</t>
  </si>
  <si>
    <t>С. Обрабатывающая промышленность, 252-257, 259</t>
  </si>
  <si>
    <t>С. Обрабатывающая промышленность, 261-267</t>
  </si>
  <si>
    <t>С. Обрабатывающая промышленность, 268</t>
  </si>
  <si>
    <t>С. Обрабатывающая промышленность, 271-275, 279</t>
  </si>
  <si>
    <t>С. Обрабатывающая промышленность, 281-282, 284, 289</t>
  </si>
  <si>
    <t>С. Обрабатывающая промышленность, 283</t>
  </si>
  <si>
    <t>С. Обрабатывающая промышленность, 291-293, 301-304, 309</t>
  </si>
  <si>
    <t>С. Обрабатывающая промышленность, 310, 321-322, 324, 329</t>
  </si>
  <si>
    <t>С. Обрабатывающая промышленность, 323, 325, 331-332</t>
  </si>
  <si>
    <t>D. Снабжение электроэнергией, газом, паром, горячей водой и кондиционированным воздухом, 351</t>
  </si>
  <si>
    <t>D. Снабжение электроэнергией, газом, паром, горячей водой и кондиционированным воздухом, 352</t>
  </si>
  <si>
    <t>D. Снабжение электроэнергией, газом, паром, горячей водой и кондиционированным воздухом, 353</t>
  </si>
  <si>
    <t>5. Е. Водоснабжение; сбор, обработка и удаление отходов, деятельность по ликвидации загрязнений, 360-370, 381-382, 390</t>
  </si>
  <si>
    <t>5. Е. Водоснабжение; сбор, обработка и удаление отходов, деятельность по ликвидации загрязнений, 383</t>
  </si>
  <si>
    <t>6. F. Строительство, 411</t>
  </si>
  <si>
    <t>6. F. Строительство, 412, 421-422, 429, 431-433, 439</t>
  </si>
  <si>
    <t>7. G. Оптовая и розничная торговля; ремонт автомобилей и мотоциклов, 451-454, 461-467, 469, 471-479</t>
  </si>
  <si>
    <t>8. H. Транспортная деятельность, складирование, почтовая и курьерская деятельность, 491-495, 501-504, 511-512, 521-522</t>
  </si>
  <si>
    <t>8. H. Транспортная деятельность, складирование, почтовая и курьерская деятельность, 531-532</t>
  </si>
  <si>
    <t>9. I. Услуги по временному проживанию и питанию, 551-553, 559</t>
  </si>
  <si>
    <t>9. I. Услуги по временному проживанию и питанию, 561-563</t>
  </si>
  <si>
    <t>10. J. Информация и связь, 581</t>
  </si>
  <si>
    <t>10. J. Информация и связь, 582</t>
  </si>
  <si>
    <t>10. J. Информация и связь, 591</t>
  </si>
  <si>
    <t>10. J. Информация и связь, 592</t>
  </si>
  <si>
    <t>10. J. Информация и связь, 601-602, 611-613, 619</t>
  </si>
  <si>
    <t>10. J. Информация и связь, 620, 631</t>
  </si>
  <si>
    <t>10. J. Информация и связь, 639</t>
  </si>
  <si>
    <t>K. Финансовая и страховая деятельность, 641-643</t>
  </si>
  <si>
    <t>K. Финансовая и страховая деятельность, 649</t>
  </si>
  <si>
    <t>K. Финансовая и страховая деятельность, 651-653, 661-663</t>
  </si>
  <si>
    <t>L. Операции с недвижимым имуществом, 681-682</t>
  </si>
  <si>
    <t>L. Операции с недвижимым имуществом, 683</t>
  </si>
  <si>
    <t>М. Профессиональная, научная и техническая деятельность, 691-692, 701-702, 711</t>
  </si>
  <si>
    <t>М. Профессиональная, научная и техническая деятельность, 712</t>
  </si>
  <si>
    <t>М. Профессиональная, научная и техническая деятельность, 721-722</t>
  </si>
  <si>
    <t>М. Профессиональная, научная и техническая деятельность, 731</t>
  </si>
  <si>
    <t>М. Профессиональная, научная и техническая деятельность, 732</t>
  </si>
  <si>
    <t>М. Профессиональная, научная и техническая деятельность, 741, 743, 749</t>
  </si>
  <si>
    <t>М. Профессиональная, научная и техническая деятельность, 742</t>
  </si>
  <si>
    <t>М. Профессиональная, научная и техническая деятельность, 750</t>
  </si>
  <si>
    <t>14. N. Деятельность в сфере административных и вспомогательных услуг, 771-773</t>
  </si>
  <si>
    <t>14. N. Деятельность в сфере административных и вспомогательных услуг, 774</t>
  </si>
  <si>
    <t>14. N. Деятельность в сфере административных и вспомогательных услуг, 781-783</t>
  </si>
  <si>
    <t>14. N. Деятельность в сфере административных и вспомогательных услуг, 791, 799</t>
  </si>
  <si>
    <t>14. N. Деятельность в сфере административных и вспомогательных услуг, 801-803</t>
  </si>
  <si>
    <t>14. N. Деятельность в сфере административных и вспомогательных услуг, 811-812</t>
  </si>
  <si>
    <t>14. N. Деятельность в сфере административных и вспомогательных услуг, 813</t>
  </si>
  <si>
    <t>14. N. Деятельность в сфере административных и вспомогательных услуг, 821-823, 829</t>
  </si>
  <si>
    <t>15. Q. Здравоохранение и социальные услуги, 861</t>
  </si>
  <si>
    <t>16. R. Творчество, спорт, развлечения и отдых, 931</t>
  </si>
  <si>
    <t>17. S. Предоставление прочих видов услуг, 941-942, 949</t>
  </si>
  <si>
    <t>17. S. Предоставление прочих видов услуг, 951</t>
  </si>
  <si>
    <t>17. S. Предоставление прочих видов услуг, 952</t>
  </si>
  <si>
    <t>17. S. Предоставление прочих видов услуг, 960</t>
  </si>
  <si>
    <t>18. Прочие виды экономической деятельности</t>
  </si>
  <si>
    <t>Приложение 1
к Национальному стандарту бухгалтерского учета и отчетности «Индивидуальная бухгалтерская отчетность» 
12.12.2016 № 104</t>
  </si>
  <si>
    <t xml:space="preserve">    доходы от участия в уставных капиталах других 
    организаций</t>
  </si>
  <si>
    <t>Валовая прибыль</t>
  </si>
  <si>
    <t>Прибыль (убыток) от реализации продукции, товаров, работ, услуг</t>
  </si>
  <si>
    <t xml:space="preserve">Прибыль (убыток) от текущей деятельности </t>
  </si>
  <si>
    <t>Прибыль (убыток) от инвестиционной и финансовой деятельности</t>
  </si>
  <si>
    <t>Прибыль (убыток) до налогообложения</t>
  </si>
  <si>
    <t>Совокупная прибыль (убыток)</t>
  </si>
  <si>
    <t>Приложение 2
к Национальному стандарту бухгалтерского учета и отчетности «Индивидуальная бухгалтерская отчетность» 
12.12.2016 № 104</t>
  </si>
  <si>
    <t>Приложение 4
к Национальному стандарту бухгалтерского учета и отчетности «Индивидуальная бухгалтерская отчетность» 
12.12.2016 № 104</t>
  </si>
  <si>
    <t>Форма</t>
  </si>
  <si>
    <t>Приложение 3
к Национальному стандарту бухгалтерского учета и отчетности «Индивидуальная бухгалтерская отчетность» 
12.12.2016 № 104
                                                            Форма</t>
  </si>
  <si>
    <t>Результат движения денежных средств 
по текущей деятельности</t>
  </si>
  <si>
    <t xml:space="preserve">  доходы от участия в уставных капиталах 
  других организаций</t>
  </si>
  <si>
    <t xml:space="preserve">  на вклады в уставные капиталы других 
  организаций</t>
  </si>
  <si>
    <t>Результат движения денежных средств 
по финансовой деятельности</t>
  </si>
  <si>
    <t xml:space="preserve">Результат движения денежных средств по текущей, инвестиционной и финансовой деятельности </t>
  </si>
  <si>
    <t xml:space="preserve">Влияние изменений курсов иностранных валют </t>
  </si>
  <si>
    <t>Денежные средства и эквиваленты денежных средств</t>
  </si>
  <si>
    <t>Результат движения денежных средств 
по инвестиционной деятельности</t>
  </si>
  <si>
    <t>ОАО "Свинокомплекс Негновичи"</t>
  </si>
  <si>
    <t>(01460) Разведение свиней</t>
  </si>
  <si>
    <t>Открытое акционерное общество</t>
  </si>
  <si>
    <t>Общее собрание акционеров</t>
  </si>
  <si>
    <t>тыс.руб.</t>
  </si>
  <si>
    <t>222126, Республика Беларусь, Минская область, Борисовский район, район деревни Большие Негновичи.</t>
  </si>
  <si>
    <t xml:space="preserve">Мешок И.Г. </t>
  </si>
  <si>
    <t>Адамович К.Ф.</t>
  </si>
  <si>
    <t xml:space="preserve">Информация об открытом акционерном обществе «Свинокомплекс Негновичи»
</t>
  </si>
  <si>
    <t xml:space="preserve"> (УНП 691921149; местонахождение: 222126, район дер. Большие Негновичи, Борисовский р-н, Минская обл., Республика Беларусь; тел. +375 177 93 29 44).</t>
  </si>
  <si>
    <t>Пункт 4. Доля государства в уставном фонде эмитента (всего в %):</t>
  </si>
  <si>
    <t>Вид собственности</t>
  </si>
  <si>
    <t>Количество акций, шт.</t>
  </si>
  <si>
    <t>Доля в уставном фонде, %</t>
  </si>
  <si>
    <t>республиканская</t>
  </si>
  <si>
    <t>коммунальная всего:</t>
  </si>
  <si>
    <t>в том числе:</t>
  </si>
  <si>
    <t>х</t>
  </si>
  <si>
    <t xml:space="preserve">областная </t>
  </si>
  <si>
    <t xml:space="preserve">районная </t>
  </si>
  <si>
    <t>городская</t>
  </si>
  <si>
    <t xml:space="preserve">Пункты 5-6. Информация о дивидендах и акциях 
</t>
  </si>
  <si>
    <t>Показатель</t>
  </si>
  <si>
    <t>За отчетный период</t>
  </si>
  <si>
    <t>За аналогичный период прошлого года</t>
  </si>
  <si>
    <t>Количество акционеров, всего</t>
  </si>
  <si>
    <t>лиц</t>
  </si>
  <si>
    <t xml:space="preserve">   в том числе: юридических лиц</t>
  </si>
  <si>
    <t xml:space="preserve">      из них нерезидентов Республики Беларусь</t>
  </si>
  <si>
    <t xml:space="preserve">   в том числе: физических лиц</t>
  </si>
  <si>
    <t>Начислено на выплату дивидендов в данном отчетном  периоде</t>
  </si>
  <si>
    <t>тысяч рублей</t>
  </si>
  <si>
    <t>Фактически выплаченные дивиденды в данном отчетном  периоде</t>
  </si>
  <si>
    <t>Дивиденды, приходящиеся на одну простую (обыкновенную) акцию (включая налоги)</t>
  </si>
  <si>
    <t>рублей</t>
  </si>
  <si>
    <t>Дивиденды, приходящиеся на одну привилегированную акцию (включая налоги) первого типа ___</t>
  </si>
  <si>
    <t>Дивиденды, приходящиеся на одну привилегированную акцию (включая налоги) второго типа ___</t>
  </si>
  <si>
    <t>Дивиденды, фактически выплаченные на одну простую (обыкновенную) акцию (включая налоги)</t>
  </si>
  <si>
    <t>Дивиденды, фактически выплаченные на одну привилегированную акцию (включая налоги)  первого типа ___</t>
  </si>
  <si>
    <t>Дивиденды, фактически выплаченные на одну привилегированную акцию (включая налоги)  второго типа ___</t>
  </si>
  <si>
    <t xml:space="preserve">Период, за который выплачивались дивиденды </t>
  </si>
  <si>
    <t>месяц, квартал, год</t>
  </si>
  <si>
    <t>X</t>
  </si>
  <si>
    <t>Дата (даты) принятия решений о выплате дивидендов</t>
  </si>
  <si>
    <t>число, месяц, год</t>
  </si>
  <si>
    <t>Срок (сроки) выплаты дивидендов</t>
  </si>
  <si>
    <t>Обеспеченность акции имуществом общества</t>
  </si>
  <si>
    <t>Количество акций, находящихся на балансе общества, - всего</t>
  </si>
  <si>
    <t>штук</t>
  </si>
  <si>
    <t>Пункт 9. Основные виды продукции или виды деятельности, по которым получено двадцать и более процентов выручки от реализации товаров, продукции, работ, услуг (только в составе годового отчета):</t>
  </si>
  <si>
    <t>Пункт 10. Дата проведения годового общего собрания акционеров, на котором утверждался годовой бухгалтерский баланс за отчетный год:</t>
  </si>
  <si>
    <t xml:space="preserve">Пункт 13. Сведения о применении открытым акционерным обществом Свода правил корпоративного поведения (только в составе годового отчета): </t>
  </si>
  <si>
    <t>Свод правил корпоративного поведения не применяется; разработаны и утверждены 28.03.2017 годовым общим собранием акционеров Положение о Наблюдательном совете, Положение об аффилированных лицах, Положение о коммерческой тайне.</t>
  </si>
  <si>
    <t>Пункт 14. Адрес официального сайта открытого акционерного общества в глобальной компьютерной сети Интернет:</t>
  </si>
  <si>
    <t>ОАО «Свинокомплекс Негновичи» официального сайта в глобальной компьютерной сети Интернет не имеет.</t>
  </si>
  <si>
    <t>(01460) Разведение свиней, 97,34% к общему объему выручки</t>
  </si>
  <si>
    <t>28 марта 2019 года</t>
  </si>
  <si>
    <r>
      <rPr>
        <b/>
        <sz val="13"/>
        <rFont val="Times New Roman"/>
      </rPr>
      <t>Аудиторское заключение по бухгалтерской (финансовой)</t>
    </r>
  </si>
  <si>
    <r>
      <rPr>
        <b/>
        <sz val="13"/>
        <rFont val="Times New Roman"/>
      </rPr>
      <t>отчетности ОАО «Свинокомплекс Негновичи» за 2018 год</t>
    </r>
  </si>
  <si>
    <r>
      <rPr>
        <sz val="11"/>
        <rFont val="Times New Roman"/>
      </rPr>
      <t>Акционерам и руководству</t>
    </r>
  </si>
  <si>
    <r>
      <rPr>
        <sz val="11"/>
        <rFont val="Times New Roman"/>
      </rPr>
      <t>ОАО «Свинокомплекс Негновичи»</t>
    </r>
  </si>
  <si>
    <r>
      <rPr>
        <b/>
        <sz val="11"/>
        <rFont val="Times New Roman"/>
      </rPr>
      <t>Аудиторское мнение</t>
    </r>
  </si>
  <si>
    <r>
      <rPr>
        <sz val="11"/>
        <rFont val="Times New Roman"/>
      </rPr>
      <t>аудируемая организация: ОАО «Свинокомплекс «Негновичи»;</t>
    </r>
  </si>
  <si>
    <r>
      <rPr>
        <sz val="11"/>
        <rFont val="Times New Roman"/>
      </rPr>
      <t>Юридический адрес: РБ, 222126, Минская обл., Борисовский район, район деревни Большие Негновичи;</t>
    </r>
  </si>
  <si>
    <r>
      <rPr>
        <sz val="11"/>
        <rFont val="Times New Roman"/>
      </rPr>
      <t>Сведения о государственной регистрации: ОАО «Свинокомплекс Негновичи» зарегистрировано</t>
    </r>
  </si>
  <si>
    <r>
      <rPr>
        <sz val="11"/>
        <rFont val="Times New Roman"/>
      </rPr>
      <t>решением Борисовского районного исполнительного комитета от 31.08.2016 г. в Едином</t>
    </r>
  </si>
  <si>
    <r>
      <rPr>
        <sz val="11"/>
        <rFont val="Times New Roman"/>
      </rPr>
      <t>государственном регистре юридических лиц и индивидуальных предпринимателей за № 691921149;</t>
    </r>
  </si>
  <si>
    <r>
      <rPr>
        <sz val="11"/>
        <rFont val="Times New Roman"/>
      </rPr>
      <t>УНП: 691921149.</t>
    </r>
  </si>
  <si>
    <r>
      <rPr>
        <sz val="11"/>
        <rFont val="Times New Roman"/>
      </rPr>
      <t>Мы провели аудит бухгалтерской (финансовой) отчетности ОАО «Свинокомплекс Негновичи»</t>
    </r>
  </si>
  <si>
    <r>
      <rPr>
        <sz val="11"/>
        <rFont val="Times New Roman"/>
      </rPr>
      <t>(далее - «Общество»), состоящей из бухгалтерского баланса на 31 декабря 2018 г., отчета о прибылях и</t>
    </r>
  </si>
  <si>
    <r>
      <rPr>
        <sz val="11"/>
        <rFont val="Times New Roman"/>
      </rPr>
      <t>убытках, отчета об изменении собственного капитала, отчета о движении денежных средств за год,</t>
    </r>
  </si>
  <si>
    <r>
      <rPr>
        <sz val="11"/>
        <rFont val="Times New Roman"/>
      </rPr>
      <t>закончившийся на указанную дату, а также примечаний к бухгалтерской (финансовой) отчетности.</t>
    </r>
  </si>
  <si>
    <r>
      <rPr>
        <sz val="11"/>
        <rFont val="Times New Roman"/>
      </rPr>
      <t>По нашему мнению, прилагаемая бухгалтерская (финансовая) отчетность достоверно во</t>
    </r>
  </si>
  <si>
    <r>
      <rPr>
        <sz val="11"/>
        <rFont val="Times New Roman"/>
      </rPr>
      <t>всех существенных аспектах отражает финансовое положение ОАО «Свинокомплекс Негновичи»</t>
    </r>
  </si>
  <si>
    <r>
      <rPr>
        <sz val="11"/>
        <rFont val="Times New Roman"/>
      </rPr>
      <t>на 31.12.2018г., а также финансовые результаты его деятельности и изменение его финансового</t>
    </r>
  </si>
  <si>
    <r>
      <rPr>
        <sz val="11"/>
        <rFont val="Times New Roman"/>
      </rPr>
      <t>положения, в том числе движение денежных средств, за год, закончившийся на эту дату, в</t>
    </r>
  </si>
  <si>
    <r>
      <rPr>
        <sz val="11"/>
        <rFont val="Times New Roman"/>
      </rPr>
      <t>соответствии с законодательством Республики Беларусь.</t>
    </r>
  </si>
  <si>
    <r>
      <rPr>
        <b/>
        <sz val="11"/>
        <rFont val="Times New Roman"/>
      </rPr>
      <t>Основание для выражения аудиторского мнения</t>
    </r>
  </si>
  <si>
    <r>
      <rPr>
        <sz val="11"/>
        <rFont val="Times New Roman"/>
      </rPr>
      <t xml:space="preserve">Мы провели аудит в соответствии с требованиями </t>
    </r>
    <r>
      <rPr>
        <u/>
        <sz val="11"/>
        <rFont val="Times New Roman"/>
      </rPr>
      <t>Закона</t>
    </r>
    <r>
      <rPr>
        <sz val="11"/>
        <rFont val="Times New Roman"/>
      </rPr>
      <t xml:space="preserve"> Республики Беларусь от 12 июля</t>
    </r>
  </si>
  <si>
    <r>
      <rPr>
        <sz val="11"/>
        <rFont val="Times New Roman"/>
      </rPr>
      <t>2013 года «Об аудиторской деятельности» и национальных правил аудиторской деятельности, которые</t>
    </r>
  </si>
  <si>
    <r>
      <rPr>
        <sz val="11"/>
        <rFont val="Times New Roman"/>
      </rPr>
      <t>обязывают нас соблюдать нормы профессиональной этики, планировать и проводить аудит таким</t>
    </r>
  </si>
  <si>
    <r>
      <rPr>
        <sz val="11"/>
        <rFont val="Times New Roman"/>
      </rPr>
      <t>образом, чтобы обеспечить достаточную уверенность относительно наличия либо отсутствия</t>
    </r>
  </si>
  <si>
    <r>
      <rPr>
        <sz val="11"/>
        <rFont val="Times New Roman"/>
      </rPr>
      <t>существенных искажений в представленной финансовой отчетности.</t>
    </r>
  </si>
  <si>
    <r>
      <rPr>
        <sz val="11"/>
        <rFont val="Times New Roman"/>
      </rPr>
      <t>Наша ответственность в соответствии с этими стандартами описана далее в разделе</t>
    </r>
  </si>
  <si>
    <r>
      <rPr>
        <sz val="11"/>
        <rFont val="Times New Roman"/>
      </rPr>
      <t>«Обязанности аудиторской организации по проведению аудита бухгалтерской (финансовой)</t>
    </r>
  </si>
  <si>
    <r>
      <rPr>
        <sz val="11"/>
        <rFont val="Times New Roman"/>
      </rPr>
      <t>отчетности» нашего заключения. Мы независимы по отношению к Обществу в соответствии с</t>
    </r>
  </si>
  <si>
    <r>
      <rPr>
        <sz val="11"/>
        <rFont val="Times New Roman"/>
      </rPr>
      <t>требованиями независимости, применимыми к нашему аудиту финансовой отчетности в</t>
    </r>
  </si>
  <si>
    <r>
      <rPr>
        <sz val="11"/>
        <rFont val="Times New Roman"/>
      </rPr>
      <t>Республике Беларусь, и мы выполнили наши профессиональные этические обязанности в</t>
    </r>
  </si>
  <si>
    <r>
      <rPr>
        <sz val="11"/>
        <rFont val="Times New Roman"/>
      </rPr>
      <t>соответствии с требованиями, применимыми в Республике Беларусь. Мы полагаем, что</t>
    </r>
  </si>
  <si>
    <r>
      <rPr>
        <sz val="11"/>
        <rFont val="Times New Roman"/>
      </rPr>
      <t>полученные нами аудиторские доказательства являются достаточными и надлежащими, чтобы</t>
    </r>
  </si>
  <si>
    <r>
      <rPr>
        <sz val="11"/>
        <rFont val="Times New Roman"/>
      </rPr>
      <t>служить основанием для выражения аудиторского мнения.</t>
    </r>
  </si>
  <si>
    <r>
      <rPr>
        <b/>
        <sz val="11"/>
        <rFont val="Times New Roman"/>
      </rPr>
      <t>Прочие сведения</t>
    </r>
  </si>
  <si>
    <r>
      <rPr>
        <sz val="11"/>
        <rFont val="Times New Roman"/>
      </rPr>
      <t>Аудит бухгалтерской (финансовой) отчетности Предприятия по состоянию на 31 декабря</t>
    </r>
  </si>
  <si>
    <r>
      <rPr>
        <sz val="11"/>
        <rFont val="Times New Roman"/>
      </rPr>
      <t>2017 года и за год, закончившийся на указанную дату, был проведен нами, заключение</t>
    </r>
  </si>
  <si>
    <r>
      <rPr>
        <sz val="11"/>
        <rFont val="Times New Roman"/>
      </rPr>
      <t>датированное от 02 марта 2018 года содержало немодифицированное мнение без оговорок.</t>
    </r>
  </si>
  <si>
    <r>
      <rPr>
        <b/>
        <sz val="11"/>
        <rFont val="Times New Roman"/>
      </rPr>
      <t>Ключевые вопросы аудита</t>
    </r>
  </si>
  <si>
    <r>
      <rPr>
        <sz val="11"/>
        <rFont val="Times New Roman"/>
      </rPr>
      <t>В результате проведенного аудита нами определено, что ключевые вопросы аудита,</t>
    </r>
  </si>
  <si>
    <r>
      <rPr>
        <sz val="11"/>
        <rFont val="Times New Roman"/>
      </rPr>
      <t>информацию о которых необходимо сообщить в аудиторском заключении, отсутствуют.</t>
    </r>
  </si>
  <si>
    <r>
      <rPr>
        <b/>
        <sz val="11"/>
        <rFont val="Times New Roman"/>
      </rPr>
      <t>Обязанности аудируемого лица по подготовке бухгалтерской (финансовой) отчетности</t>
    </r>
  </si>
  <si>
    <r>
      <rPr>
        <sz val="11"/>
        <rFont val="Times New Roman"/>
      </rPr>
      <t>Руководство аудируемого лица несет ответственность за подготовку и достоверное представление</t>
    </r>
  </si>
  <si>
    <r>
      <rPr>
        <sz val="11"/>
        <rFont val="Times New Roman"/>
      </rPr>
      <t>бухгалтерской (финансовой) в соответствии с национальными правилами аудиторской деятельности и</t>
    </r>
  </si>
  <si>
    <r>
      <rPr>
        <sz val="11"/>
        <rFont val="Times New Roman"/>
      </rPr>
      <t>за систему внутреннего контроля, которую руководство считает необходимой для подготовки</t>
    </r>
  </si>
  <si>
    <r>
      <rPr>
        <sz val="11"/>
        <rFont val="Times New Roman"/>
      </rPr>
      <t>бухгалтерской (финансовой) отчетности, не содержащей существенных искажений вследствие</t>
    </r>
  </si>
  <si>
    <r>
      <rPr>
        <sz val="11"/>
        <rFont val="Times New Roman"/>
      </rPr>
      <t>недобросовестных действий или ошибок.</t>
    </r>
  </si>
  <si>
    <r>
      <rPr>
        <sz val="11"/>
        <rFont val="Times New Roman"/>
      </rPr>
      <t>При подготовке бухгалтерской (финансовой) отчетности руководство несет ответственность за</t>
    </r>
  </si>
  <si>
    <r>
      <rPr>
        <sz val="11"/>
        <rFont val="Times New Roman"/>
      </rPr>
      <t>оценку способности Общества продолжать непрерывно свою деятельность, за раскрытие в</t>
    </r>
  </si>
  <si>
    <r>
      <rPr>
        <sz val="11"/>
        <rFont val="Times New Roman"/>
      </rPr>
      <t>соответствующих случаях сведений, относящихся к непрерывности деятельности, и за составление</t>
    </r>
  </si>
  <si>
    <r>
      <rPr>
        <sz val="11"/>
        <rFont val="Times New Roman"/>
      </rPr>
      <t>отчетности на основе допущения о непрерывности деятельности, за исключением случаев, когда</t>
    </r>
  </si>
  <si>
    <r>
      <rPr>
        <sz val="11"/>
        <rFont val="Times New Roman"/>
      </rPr>
      <t>руководство намеревается ликвидировать Общество, прекратить его деятельность или когда у него</t>
    </r>
  </si>
  <si>
    <r>
      <rPr>
        <sz val="11"/>
        <rFont val="Times New Roman"/>
      </rPr>
      <t>отсутствует какая-либо иная реальная альтернатива, кроме ликвидации или прекращения деятельности.</t>
    </r>
  </si>
  <si>
    <r>
      <rPr>
        <sz val="11"/>
        <rFont val="Times New Roman"/>
      </rPr>
      <t>Лица, отвечающие за корпоративное управление, несут ответственность за надзор за подготовкой</t>
    </r>
  </si>
  <si>
    <r>
      <rPr>
        <sz val="11"/>
        <rFont val="Times New Roman"/>
      </rPr>
      <t>бухгалтерской (финансовой) отчетности Общества.</t>
    </r>
  </si>
  <si>
    <r>
      <rPr>
        <b/>
        <sz val="11"/>
        <rFont val="Times New Roman"/>
      </rPr>
      <t>Обязанности аудиторской организации по проведению аудита бухгалтерской (финансовой)</t>
    </r>
  </si>
  <si>
    <r>
      <rPr>
        <b/>
        <sz val="11"/>
        <rFont val="Times New Roman"/>
      </rPr>
      <t>отчетности</t>
    </r>
  </si>
  <si>
    <r>
      <rPr>
        <sz val="11"/>
        <rFont val="Times New Roman"/>
      </rPr>
      <t>Наша цель состоит в получении разумной уверенности в том, что бухгалтерская (финансовая)</t>
    </r>
  </si>
  <si>
    <r>
      <rPr>
        <sz val="11"/>
        <rFont val="Times New Roman"/>
      </rPr>
      <t>отчетность не содержит существенных искажений вследствие недобросовестных действий или ошибок,</t>
    </r>
  </si>
  <si>
    <r>
      <rPr>
        <sz val="11"/>
        <rFont val="Times New Roman"/>
      </rPr>
      <t>и в составлении аудиторского заключения, включающего выраженное в установленной форме</t>
    </r>
  </si>
  <si>
    <r>
      <rPr>
        <sz val="11"/>
        <rFont val="Times New Roman"/>
      </rPr>
      <t>аудиторское мнение.</t>
    </r>
  </si>
  <si>
    <r>
      <rPr>
        <sz val="11"/>
        <rFont val="Times New Roman"/>
      </rPr>
      <t>Разумная уверенность представляет собой высокую степень уверенности, но не является</t>
    </r>
  </si>
  <si>
    <r>
      <rPr>
        <sz val="11"/>
        <rFont val="Times New Roman"/>
      </rPr>
      <t>гарантией того, что аудит, проведенный в соответствии с национальными правилами аудиторской</t>
    </r>
  </si>
  <si>
    <r>
      <rPr>
        <sz val="11"/>
        <rFont val="Times New Roman"/>
      </rPr>
      <t>деятельности позволяет выявить все имеющиеся существенные искажения. Искажения могут быть</t>
    </r>
  </si>
  <si>
    <r>
      <rPr>
        <sz val="11"/>
        <rFont val="Times New Roman"/>
      </rPr>
      <t>результатом недобросовестных действий или ошибок и считаются существенными, если можно</t>
    </r>
  </si>
  <si>
    <r>
      <rPr>
        <sz val="11"/>
        <rFont val="Times New Roman"/>
      </rPr>
      <t>обоснованно предположить, что в отдельности или в совокупности они могут повлиять на</t>
    </r>
  </si>
  <si>
    <r>
      <rPr>
        <sz val="11"/>
        <rFont val="Times New Roman"/>
      </rPr>
      <t>экономические решения пользователей, принимаемые на основе этой бухгалтерской (финансовой)</t>
    </r>
  </si>
  <si>
    <r>
      <rPr>
        <sz val="11"/>
        <rFont val="Times New Roman"/>
      </rPr>
      <t>отчетности.</t>
    </r>
  </si>
  <si>
    <r>
      <rPr>
        <sz val="11"/>
        <rFont val="Times New Roman"/>
      </rPr>
      <t>В рамках аудита, проводимого в соответствии с национальными правилами аудиторской</t>
    </r>
  </si>
  <si>
    <r>
      <rPr>
        <sz val="11"/>
        <rFont val="Times New Roman"/>
      </rPr>
      <t>деятельности, мы применяем профессиональное суждение и сохраняем профессиональный скептицизм</t>
    </r>
  </si>
  <si>
    <r>
      <rPr>
        <sz val="11"/>
        <rFont val="Times New Roman"/>
      </rPr>
      <t>на протяжении всего аудита.</t>
    </r>
  </si>
  <si>
    <r>
      <rPr>
        <sz val="11"/>
        <rFont val="Times New Roman"/>
      </rPr>
      <t>Кроме того, мы выполняем следующее:</t>
    </r>
  </si>
  <si>
    <r>
      <rPr>
        <sz val="11"/>
        <rFont val="Times New Roman"/>
      </rPr>
      <t>- выявляем и оцениваем риски существенного искажения бухгалтерской (финансовой) отчетности</t>
    </r>
  </si>
  <si>
    <r>
      <rPr>
        <sz val="11"/>
        <rFont val="Times New Roman"/>
      </rPr>
      <t>вследствие недобросовестных действий или ошибок; разрабатываем и проводим аудиторские</t>
    </r>
  </si>
  <si>
    <r>
      <rPr>
        <sz val="11"/>
        <rFont val="Times New Roman"/>
      </rPr>
      <t>процедуры в ответ на эти риски; получаем аудиторские доказательства, являющиеся достаточными и</t>
    </r>
  </si>
  <si>
    <r>
      <rPr>
        <sz val="11"/>
        <rFont val="Times New Roman"/>
      </rPr>
      <t>надлежащими, чтобы служить основанием для выражения нашего мнения. Риск необнаружения</t>
    </r>
  </si>
  <si>
    <r>
      <rPr>
        <sz val="11"/>
        <rFont val="Times New Roman"/>
      </rPr>
      <t>существенного искажения в результате ошибки, так как недобросовестные действия могут включать</t>
    </r>
  </si>
  <si>
    <r>
      <rPr>
        <sz val="11"/>
        <rFont val="Times New Roman"/>
      </rPr>
      <t>сговор, подлог, умышленный пропуск, искаженное представление информации или действия в обход</t>
    </r>
  </si>
  <si>
    <r>
      <rPr>
        <sz val="11"/>
        <rFont val="Times New Roman"/>
      </rPr>
      <t>системы внутреннего контроля;</t>
    </r>
  </si>
  <si>
    <r>
      <rPr>
        <sz val="11"/>
        <rFont val="Times New Roman"/>
      </rPr>
      <t>- получаем понимание системы внутреннего контроля, имеющей значение для аудита, с целью</t>
    </r>
  </si>
  <si>
    <r>
      <rPr>
        <sz val="11"/>
        <rFont val="Times New Roman"/>
      </rPr>
      <t>разработки аудиторских процедур, соответствующих обстоятельствам, но не с целью выражения</t>
    </r>
  </si>
  <si>
    <r>
      <rPr>
        <sz val="11"/>
        <rFont val="Times New Roman"/>
      </rPr>
      <t>мнения об эффективности внутреннего контроля Общества;</t>
    </r>
  </si>
  <si>
    <r>
      <rPr>
        <sz val="11"/>
        <rFont val="Times New Roman"/>
      </rPr>
      <t>- оцениваем надлежащий характер применяемой учетной политики и обоснованность</t>
    </r>
  </si>
  <si>
    <r>
      <rPr>
        <sz val="11"/>
        <rFont val="Times New Roman"/>
      </rPr>
      <t>бухгалтерских оценок и соответствующего раскрытия информации, подготовленного руководством;</t>
    </r>
  </si>
  <si>
    <r>
      <rPr>
        <sz val="11"/>
        <rFont val="Times New Roman"/>
      </rPr>
      <t>- оцениваем правильность применения руководством аудируемого лица допущения о</t>
    </r>
  </si>
  <si>
    <r>
      <rPr>
        <sz val="11"/>
        <rFont val="Times New Roman"/>
      </rPr>
      <t>непрерывности деятельности, и на основании полученных аудиторских доказательств делаем вывод о</t>
    </r>
  </si>
  <si>
    <r>
      <rPr>
        <sz val="11"/>
        <rFont val="Times New Roman"/>
      </rPr>
      <t>том, имеется ли существенная неопределенность в связи с событиями или условиями, в результате</t>
    </r>
  </si>
  <si>
    <r>
      <rPr>
        <sz val="11"/>
        <rFont val="Times New Roman"/>
      </rPr>
      <t>которых могут возникнуть значительные сомнения в способности аудируемого лица продолжать свою</t>
    </r>
  </si>
  <si>
    <r>
      <rPr>
        <sz val="11"/>
        <rFont val="Times New Roman"/>
      </rPr>
      <t>деятельность непрерывно.</t>
    </r>
  </si>
  <si>
    <r>
      <rPr>
        <sz val="11"/>
        <rFont val="Times New Roman"/>
      </rPr>
      <t>оцениваем общее представление бухгалтерской (финансовой) отчетности, ее структуру и</t>
    </r>
  </si>
  <si>
    <r>
      <rPr>
        <sz val="11"/>
        <rFont val="Times New Roman"/>
      </rPr>
      <t>содержание, включая раскрытие информации, а также того, обеспечивает ли отчетность достоверное</t>
    </r>
  </si>
  <si>
    <r>
      <rPr>
        <sz val="11"/>
        <rFont val="Times New Roman"/>
      </rPr>
      <t>представление о лежащих в ее основе операциях и событиях.</t>
    </r>
  </si>
  <si>
    <r>
      <rPr>
        <sz val="11"/>
        <rFont val="Times New Roman"/>
      </rPr>
      <t>- осуществляем информационное взаимодействие с лицами, наделенными руководящими</t>
    </r>
  </si>
  <si>
    <r>
      <rPr>
        <sz val="11"/>
        <rFont val="Times New Roman"/>
      </rPr>
      <t>полномочиями, доводя до их сведения, помимо прочего, информацию о запланированных объеме и</t>
    </r>
  </si>
  <si>
    <r>
      <rPr>
        <sz val="11"/>
        <rFont val="Times New Roman"/>
      </rPr>
      <t>сроках аудита, а также о значимых вопросах, возникших в ходе аудита, в том числе о значительных</t>
    </r>
  </si>
  <si>
    <r>
      <rPr>
        <sz val="11"/>
        <rFont val="Times New Roman"/>
      </rPr>
      <t>недостатках системы внутреннего контроля;</t>
    </r>
  </si>
  <si>
    <r>
      <rPr>
        <sz val="11"/>
        <rFont val="Times New Roman"/>
      </rPr>
      <t>- предоставляем лицам, наделенным руководящими полномочиями, заявление о том, что были</t>
    </r>
  </si>
  <si>
    <r>
      <rPr>
        <sz val="11"/>
        <rFont val="Times New Roman"/>
      </rPr>
      <t>выполнены все требования в отношении соблюдения принципа независимости и доведена до их сведения</t>
    </r>
  </si>
  <si>
    <r>
      <rPr>
        <sz val="11"/>
        <rFont val="Times New Roman"/>
      </rPr>
      <t>информация обо всех взаимоотношениях и прочих вопросах, которые можно обоснованно считать</t>
    </r>
  </si>
  <si>
    <r>
      <rPr>
        <sz val="11"/>
        <rFont val="Times New Roman"/>
      </rPr>
      <t>угрозами нарушения принципа независимости, и, если необходимо, обо всех предпринятых мерах</t>
    </r>
  </si>
  <si>
    <r>
      <rPr>
        <sz val="11"/>
        <rFont val="Times New Roman"/>
      </rPr>
      <t>юридический адрес: 220020, пр. Победителей, 89, к. 3, пом. 4.;</t>
    </r>
  </si>
  <si>
    <r>
      <rPr>
        <sz val="11"/>
        <rFont val="Times New Roman"/>
      </rPr>
      <t>тел/факс: (+375 17) 203-20-36; 203-17-02;</t>
    </r>
  </si>
  <si>
    <r>
      <rPr>
        <sz val="11"/>
        <rFont val="Times New Roman"/>
      </rPr>
      <t>сведения о государственной регистрации: зарегистрировано Едином государственном регистре</t>
    </r>
  </si>
  <si>
    <r>
      <rPr>
        <sz val="11"/>
        <rFont val="Times New Roman"/>
      </rPr>
      <t>юридических лиц и индивидуальных предпринимателей за № 600506719 решением Мингорисполкома</t>
    </r>
  </si>
  <si>
    <r>
      <rPr>
        <sz val="11"/>
        <rFont val="Times New Roman"/>
      </rPr>
      <t>от 28.04.2000 г. №465;</t>
    </r>
  </si>
  <si>
    <r>
      <rPr>
        <sz val="11"/>
        <rFont val="Times New Roman"/>
      </rPr>
      <t>УНП: 600506719;</t>
    </r>
  </si>
  <si>
    <t xml:space="preserve">         предосторожности.</t>
  </si>
  <si>
    <t>Генеральный директор                                                                                                              И.Н.Долмат</t>
  </si>
  <si>
    <t xml:space="preserve"> Аудитор                                                                                                                                А.И.Безоренков</t>
  </si>
  <si>
    <t>Общество с ограниченной ответственностью «Белросаудит»;</t>
  </si>
  <si>
    <t xml:space="preserve"> Беларусь, Минск  </t>
  </si>
  <si>
    <t>Аудиторская организация:</t>
  </si>
  <si>
    <t>31 декабря 2018 г.</t>
  </si>
  <si>
    <t>31 декабря</t>
  </si>
  <si>
    <t>2018 г.</t>
  </si>
  <si>
    <t>31 декабря 2017 г.</t>
  </si>
  <si>
    <t>январь</t>
  </si>
  <si>
    <t>декабрь</t>
  </si>
  <si>
    <t>2017 г.</t>
  </si>
  <si>
    <t>Остаток на 31.12.2016</t>
  </si>
  <si>
    <t>Скорректированный остаток на 31.12.2016</t>
  </si>
  <si>
    <t>За январь-декабрь 2017 г.</t>
  </si>
  <si>
    <t>Остаток на 31.12.2017</t>
  </si>
  <si>
    <t>Скорректированный остаток на 31.12.2017</t>
  </si>
  <si>
    <t>За январь-декабрь 2018 г.</t>
  </si>
  <si>
    <t>Остаток на 31.12.2018</t>
  </si>
  <si>
    <t>Остаток денежных средств и  эквивалентов денежных средств на 31.12.2017</t>
  </si>
  <si>
    <t>Остаток денежных средств и  эквивалентов денежных средств на 31.12.2018</t>
  </si>
  <si>
    <t>Дата подготовки аудиторского заключения по бухгалтерской (финансовой) отчетности:</t>
  </si>
  <si>
    <t xml:space="preserve"> 28 марта 2019 года</t>
  </si>
  <si>
    <t>Пункт 7. Отдельные финансовые результаты деятельности открытого акционерного общества:</t>
  </si>
  <si>
    <t>Себестоимость реализованной продукции, товаров, работ, услуг, управленческие расходы; расходы на реализацию</t>
  </si>
  <si>
    <t>Прибыль (убыток) до налогообложения - всего (Прибыль (убыток) отчетного периода)</t>
  </si>
  <si>
    <t>в том числе: прибыль (убыток) от реализации продукции, товаров, работ, услуг</t>
  </si>
  <si>
    <t>прочие доходы и расходы по текущей деятельности</t>
  </si>
  <si>
    <t>прибыль (убыток) от инвестиционной и финансовой деятельности</t>
  </si>
  <si>
    <t>Налог на прибыль; изменение отложенных налоговых активов; изменение отложенных налоговых обязательств; прочие налоги и сборы, исчисляемые из прибыли (дохода); прочие платежи, исчисляемые из прибыли (дохода)</t>
  </si>
  <si>
    <t>Чистая прибыль(убыток)</t>
  </si>
  <si>
    <t>Долгосрочные обязательства</t>
  </si>
  <si>
    <t>Наименование аудиторской организации (фамилия, собственное имя, отчество (если таковое имеется) индивидуального предпринимателя), местонахождение (место жительства), дата государственной регистрации, регистрационный номер в Едином государственном регистре юридических лиц и индивидуальных предпринимателей:</t>
  </si>
  <si>
    <t>Общество с ограниченной ответственностью "БЕЛРОСАУДИТ", местонахождение: 220020, г. Минск, пр. Победителей, 89, к.3, пом.4. Зарегистрировано Едином государственном регистре юридических лиц и индивидуальных предпринимателей за № 600506719 решением Мингорисполкома от 28.04.2000 г. № 465.</t>
  </si>
  <si>
    <t>Период, за который проводился аудит:</t>
  </si>
  <si>
    <t>за 2018 год</t>
  </si>
  <si>
    <t>Аудиторское мнение о достоверности бухгалтерской (финансовой) отчетности, а в случае выявленных нарушений в бухгалтерской (финансовой) отчетности - сведения о данных нарушениях:</t>
  </si>
  <si>
    <t>Прилагаемая бухгалтерская (финансовая) отчетность достоверно во всех существенных аспектах отражает финансовое положение ОАО "Свинокомплекс Негновичи" на 31.12.2018, а также финансовые результаты его деятельности и изменений его финансового положения, в том числе движение денежных средств, за год, закончившийся на эту дату, в соответствии с законодательством Республики Беларусь.</t>
  </si>
  <si>
    <r>
      <rPr>
        <b/>
        <sz val="16"/>
        <rFont val="Times New Roman"/>
        <family val="1"/>
        <charset val="204"/>
      </rPr>
      <t xml:space="preserve">Пункт 8. Среднесписочная численность работающих, человек: </t>
    </r>
    <r>
      <rPr>
        <sz val="16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</si>
</sst>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&quot;р.&quot;_-;\-* #,##0.00&quot;р.&quot;_-;_-* &quot;-&quot;??&quot;р.&quot;_-;_-@_-"/>
    <numFmt numFmtId="165" formatCode="[$-FC19]d\ mmmm\ yyyy\ &quot;г.&quot;"/>
    <numFmt numFmtId="166" formatCode="#,##0.0"/>
    <numFmt numFmtId="167" formatCode="[$-F800]dddd\,\ mmmm\ dd\,\ yyyy"/>
    <numFmt numFmtId="168" formatCode="_(* #,##0_);\(* \-#,##0\);_(* &quot;-&quot;??_);_(@_)"/>
    <numFmt numFmtId="169" formatCode="_(#,##0_);\(#,##0\);_(* &quot;-&quot;??_);_(@_)"/>
    <numFmt numFmtId="170" formatCode="[$-FC19]d\ mmmm"/>
    <numFmt numFmtId="171" formatCode="mmmm"/>
    <numFmt numFmtId="172" formatCode="\(#,##0\);\(#,##0\);_(* &quot;-&quot;??_);_(@_)"/>
    <numFmt numFmtId="173" formatCode="00"/>
    <numFmt numFmtId="174" formatCode="0.0"/>
    <numFmt numFmtId="175" formatCode="[$-FC19]\ yyyy\ &quot;г.&quot;"/>
    <numFmt numFmtId="176" formatCode="0.0000"/>
  </numFmts>
  <fonts count="28" x14ac:knownFonts="1">
    <font>
      <sz val="11"/>
      <name val="Times New Roman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b/>
      <sz val="10.5"/>
      <color indexed="1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18"/>
      <name val="Times New Roman"/>
      <family val="1"/>
      <charset val="204"/>
    </font>
    <font>
      <sz val="10.5"/>
      <name val="Times New Roman"/>
      <family val="1"/>
      <charset val="204"/>
    </font>
    <font>
      <sz val="1"/>
      <name val="Times New Roman"/>
      <family val="1"/>
      <charset val="204"/>
    </font>
    <font>
      <b/>
      <sz val="13"/>
      <name val="Times New Roman"/>
    </font>
    <font>
      <sz val="11"/>
      <name val="Times New Roman"/>
    </font>
    <font>
      <b/>
      <sz val="11"/>
      <name val="Times New Roman"/>
    </font>
    <font>
      <u/>
      <sz val="11"/>
      <name val="Times New Roman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6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3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3" fillId="3" borderId="0" xfId="0" applyFont="1" applyFill="1"/>
    <xf numFmtId="0" fontId="3" fillId="2" borderId="0" xfId="0" applyFont="1" applyFill="1"/>
    <xf numFmtId="0" fontId="3" fillId="3" borderId="0" xfId="0" applyFont="1" applyFill="1" applyAlignment="1">
      <alignment wrapText="1"/>
    </xf>
    <xf numFmtId="0" fontId="5" fillId="3" borderId="0" xfId="0" applyFont="1" applyFill="1"/>
    <xf numFmtId="0" fontId="5" fillId="2" borderId="0" xfId="0" applyFont="1" applyFill="1"/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0" fontId="6" fillId="3" borderId="0" xfId="0" applyFont="1" applyFill="1" applyAlignment="1">
      <alignment wrapText="1"/>
    </xf>
    <xf numFmtId="0" fontId="6" fillId="3" borderId="0" xfId="0" applyFont="1" applyFill="1" applyAlignment="1">
      <alignment horizontal="center" wrapText="1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vertical="top"/>
    </xf>
    <xf numFmtId="0" fontId="7" fillId="3" borderId="0" xfId="0" applyFont="1" applyFill="1" applyAlignment="1">
      <alignment horizontal="center" vertical="top" wrapText="1"/>
    </xf>
    <xf numFmtId="0" fontId="7" fillId="3" borderId="0" xfId="0" applyFont="1" applyFill="1" applyAlignment="1">
      <alignment vertical="top" wrapText="1"/>
    </xf>
    <xf numFmtId="0" fontId="6" fillId="3" borderId="0" xfId="0" applyFont="1" applyFill="1" applyAlignment="1">
      <alignment horizontal="right" wrapText="1"/>
    </xf>
    <xf numFmtId="0" fontId="9" fillId="3" borderId="0" xfId="0" applyFont="1" applyFill="1"/>
    <xf numFmtId="0" fontId="9" fillId="2" borderId="0" xfId="0" applyFont="1" applyFill="1"/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center" wrapText="1"/>
    </xf>
    <xf numFmtId="0" fontId="11" fillId="2" borderId="0" xfId="0" applyFont="1" applyFill="1"/>
    <xf numFmtId="0" fontId="11" fillId="3" borderId="0" xfId="0" applyFont="1" applyFill="1"/>
    <xf numFmtId="0" fontId="11" fillId="4" borderId="1" xfId="0" applyFont="1" applyFill="1" applyBorder="1" applyAlignment="1">
      <alignment horizontal="center" wrapText="1"/>
    </xf>
    <xf numFmtId="49" fontId="11" fillId="3" borderId="3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  <xf numFmtId="0" fontId="0" fillId="2" borderId="0" xfId="0" applyFill="1"/>
    <xf numFmtId="0" fontId="0" fillId="3" borderId="0" xfId="0" applyFill="1"/>
    <xf numFmtId="0" fontId="12" fillId="3" borderId="0" xfId="0" applyFont="1" applyFill="1"/>
    <xf numFmtId="0" fontId="1" fillId="4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top" wrapText="1"/>
    </xf>
    <xf numFmtId="170" fontId="5" fillId="4" borderId="7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1" fillId="3" borderId="0" xfId="0" applyFont="1" applyFill="1" applyAlignment="1">
      <alignment wrapText="1"/>
    </xf>
    <xf numFmtId="0" fontId="11" fillId="3" borderId="0" xfId="0" applyFont="1" applyFill="1" applyAlignment="1">
      <alignment horizontal="right" wrapText="1"/>
    </xf>
    <xf numFmtId="167" fontId="11" fillId="3" borderId="5" xfId="0" applyNumberFormat="1" applyFont="1" applyFill="1" applyBorder="1" applyAlignment="1">
      <alignment horizontal="center" wrapText="1"/>
    </xf>
    <xf numFmtId="0" fontId="1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8" fillId="3" borderId="8" xfId="0" applyFont="1" applyFill="1" applyBorder="1" applyAlignment="1">
      <alignment wrapText="1"/>
    </xf>
    <xf numFmtId="0" fontId="10" fillId="3" borderId="2" xfId="0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1" fillId="2" borderId="0" xfId="0" applyFont="1" applyFill="1" applyBorder="1"/>
    <xf numFmtId="0" fontId="13" fillId="3" borderId="0" xfId="0" applyFont="1" applyFill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49" fontId="11" fillId="3" borderId="4" xfId="0" applyNumberFormat="1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left" wrapText="1"/>
    </xf>
    <xf numFmtId="49" fontId="11" fillId="3" borderId="9" xfId="0" applyNumberFormat="1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left" wrapText="1"/>
    </xf>
    <xf numFmtId="0" fontId="15" fillId="3" borderId="0" xfId="0" applyFont="1" applyFill="1" applyAlignment="1">
      <alignment vertical="top"/>
    </xf>
    <xf numFmtId="0" fontId="15" fillId="3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vertical="top"/>
    </xf>
    <xf numFmtId="0" fontId="16" fillId="3" borderId="0" xfId="0" applyFont="1" applyFill="1"/>
    <xf numFmtId="0" fontId="16" fillId="3" borderId="0" xfId="0" applyFont="1" applyFill="1" applyAlignment="1">
      <alignment horizontal="center" wrapText="1"/>
    </xf>
    <xf numFmtId="0" fontId="16" fillId="2" borderId="0" xfId="0" applyFont="1" applyFill="1"/>
    <xf numFmtId="167" fontId="11" fillId="3" borderId="5" xfId="0" applyNumberFormat="1" applyFont="1" applyFill="1" applyBorder="1" applyAlignment="1">
      <alignment horizontal="center"/>
    </xf>
    <xf numFmtId="167" fontId="11" fillId="3" borderId="0" xfId="0" applyNumberFormat="1" applyFont="1" applyFill="1" applyBorder="1" applyAlignment="1"/>
    <xf numFmtId="0" fontId="11" fillId="4" borderId="4" xfId="0" applyFont="1" applyFill="1" applyBorder="1" applyAlignment="1">
      <alignment horizontal="right" vertical="top" wrapText="1"/>
    </xf>
    <xf numFmtId="0" fontId="11" fillId="4" borderId="10" xfId="0" applyFont="1" applyFill="1" applyBorder="1" applyAlignment="1">
      <alignment horizontal="center" vertical="top" wrapText="1"/>
    </xf>
    <xf numFmtId="171" fontId="11" fillId="4" borderId="10" xfId="0" applyNumberFormat="1" applyFont="1" applyFill="1" applyBorder="1" applyAlignment="1">
      <alignment horizontal="left" vertical="top" wrapText="1"/>
    </xf>
    <xf numFmtId="0" fontId="11" fillId="4" borderId="10" xfId="0" applyFont="1" applyFill="1" applyBorder="1" applyAlignment="1">
      <alignment vertical="top" wrapText="1"/>
    </xf>
    <xf numFmtId="171" fontId="11" fillId="4" borderId="7" xfId="0" applyNumberFormat="1" applyFont="1" applyFill="1" applyBorder="1" applyAlignment="1">
      <alignment horizontal="left" vertical="top" wrapText="1"/>
    </xf>
    <xf numFmtId="0" fontId="14" fillId="3" borderId="0" xfId="0" applyFont="1" applyFill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wrapText="1"/>
    </xf>
    <xf numFmtId="0" fontId="17" fillId="3" borderId="0" xfId="0" applyFont="1" applyFill="1" applyAlignment="1">
      <alignment wrapText="1"/>
    </xf>
    <xf numFmtId="0" fontId="1" fillId="2" borderId="0" xfId="0" applyFont="1" applyFill="1" applyBorder="1"/>
    <xf numFmtId="0" fontId="1" fillId="3" borderId="0" xfId="0" applyFont="1" applyFill="1" applyBorder="1"/>
    <xf numFmtId="0" fontId="4" fillId="3" borderId="0" xfId="0" applyFont="1" applyFill="1" applyAlignment="1">
      <alignment wrapText="1"/>
    </xf>
    <xf numFmtId="0" fontId="8" fillId="3" borderId="11" xfId="0" applyFont="1" applyFill="1" applyBorder="1" applyAlignment="1">
      <alignment wrapText="1"/>
    </xf>
    <xf numFmtId="0" fontId="11" fillId="4" borderId="4" xfId="0" applyFont="1" applyFill="1" applyBorder="1" applyAlignment="1">
      <alignment horizontal="right" wrapText="1"/>
    </xf>
    <xf numFmtId="170" fontId="11" fillId="4" borderId="7" xfId="0" applyNumberFormat="1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1" fillId="4" borderId="5" xfId="0" applyFont="1" applyFill="1" applyBorder="1" applyAlignment="1">
      <alignment horizontal="left" wrapText="1"/>
    </xf>
    <xf numFmtId="0" fontId="1" fillId="4" borderId="5" xfId="0" applyFont="1" applyFill="1" applyBorder="1" applyAlignment="1">
      <alignment wrapText="1"/>
    </xf>
    <xf numFmtId="0" fontId="1" fillId="4" borderId="6" xfId="0" applyFont="1" applyFill="1" applyBorder="1" applyAlignment="1">
      <alignment wrapText="1"/>
    </xf>
    <xf numFmtId="0" fontId="3" fillId="3" borderId="0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wrapText="1"/>
    </xf>
    <xf numFmtId="169" fontId="6" fillId="2" borderId="0" xfId="0" applyNumberFormat="1" applyFont="1" applyFill="1" applyBorder="1" applyAlignment="1">
      <alignment horizontal="left" wrapText="1"/>
    </xf>
    <xf numFmtId="0" fontId="18" fillId="3" borderId="0" xfId="0" applyFont="1" applyFill="1" applyAlignment="1">
      <alignment horizontal="right"/>
    </xf>
    <xf numFmtId="0" fontId="18" fillId="2" borderId="0" xfId="0" applyFont="1" applyFill="1" applyAlignment="1">
      <alignment horizontal="right"/>
    </xf>
    <xf numFmtId="0" fontId="11" fillId="3" borderId="4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9" fillId="3" borderId="1" xfId="0" applyFont="1" applyFill="1" applyBorder="1"/>
    <xf numFmtId="0" fontId="19" fillId="3" borderId="1" xfId="0" applyFont="1" applyFill="1" applyBorder="1" applyAlignment="1">
      <alignment horizontal="center" vertical="top" wrapText="1"/>
    </xf>
    <xf numFmtId="0" fontId="19" fillId="2" borderId="0" xfId="0" applyFont="1" applyFill="1" applyBorder="1"/>
    <xf numFmtId="0" fontId="19" fillId="3" borderId="11" xfId="0" applyFont="1" applyFill="1" applyBorder="1" applyAlignment="1">
      <alignment horizontal="center" vertical="top" wrapText="1"/>
    </xf>
    <xf numFmtId="0" fontId="19" fillId="2" borderId="0" xfId="0" applyFont="1" applyFill="1"/>
    <xf numFmtId="0" fontId="19" fillId="3" borderId="1" xfId="0" applyFont="1" applyFill="1" applyBorder="1" applyAlignment="1">
      <alignment wrapText="1"/>
    </xf>
    <xf numFmtId="166" fontId="19" fillId="3" borderId="1" xfId="0" applyNumberFormat="1" applyFont="1" applyFill="1" applyBorder="1" applyAlignment="1">
      <alignment horizontal="center" vertical="top" wrapText="1"/>
    </xf>
    <xf numFmtId="174" fontId="19" fillId="3" borderId="11" xfId="0" applyNumberFormat="1" applyFont="1" applyFill="1" applyBorder="1" applyAlignment="1">
      <alignment horizontal="center" vertical="top" wrapText="1"/>
    </xf>
    <xf numFmtId="174" fontId="19" fillId="3" borderId="1" xfId="0" applyNumberFormat="1" applyFont="1" applyFill="1" applyBorder="1" applyAlignment="1">
      <alignment horizontal="center" vertical="top" wrapText="1"/>
    </xf>
    <xf numFmtId="0" fontId="19" fillId="3" borderId="11" xfId="0" applyNumberFormat="1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vertical="top"/>
    </xf>
    <xf numFmtId="0" fontId="3" fillId="3" borderId="0" xfId="0" applyFont="1" applyFill="1" applyBorder="1" applyAlignment="1">
      <alignment horizontal="left" wrapText="1"/>
    </xf>
    <xf numFmtId="3" fontId="3" fillId="3" borderId="0" xfId="0" applyNumberFormat="1" applyFont="1" applyFill="1" applyBorder="1" applyAlignment="1">
      <alignment horizontal="center" wrapText="1"/>
    </xf>
    <xf numFmtId="0" fontId="20" fillId="3" borderId="0" xfId="0" applyFont="1" applyFill="1"/>
    <xf numFmtId="0" fontId="20" fillId="3" borderId="0" xfId="0" applyFont="1" applyFill="1" applyBorder="1" applyAlignment="1">
      <alignment wrapText="1"/>
    </xf>
    <xf numFmtId="0" fontId="20" fillId="2" borderId="0" xfId="0" applyFont="1" applyFill="1"/>
    <xf numFmtId="173" fontId="11" fillId="3" borderId="2" xfId="0" applyNumberFormat="1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0" fontId="22" fillId="0" borderId="0" xfId="0" applyFont="1" applyBorder="1" applyAlignment="1">
      <alignment horizontal="left" vertical="top"/>
    </xf>
    <xf numFmtId="0" fontId="22" fillId="0" borderId="0" xfId="0" applyFont="1" applyBorder="1" applyAlignment="1">
      <alignment horizontal="center" vertical="top"/>
    </xf>
    <xf numFmtId="171" fontId="11" fillId="3" borderId="5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27" fillId="8" borderId="0" xfId="0" applyFont="1" applyFill="1" applyBorder="1" applyAlignment="1" applyProtection="1">
      <alignment horizontal="left" vertical="center"/>
      <protection hidden="1"/>
    </xf>
    <xf numFmtId="0" fontId="27" fillId="7" borderId="0" xfId="0" applyFont="1" applyFill="1" applyBorder="1" applyAlignment="1" applyProtection="1">
      <alignment horizontal="left" vertical="center"/>
      <protection hidden="1"/>
    </xf>
    <xf numFmtId="0" fontId="25" fillId="7" borderId="0" xfId="0" applyFont="1" applyFill="1" applyBorder="1" applyAlignment="1" applyProtection="1">
      <alignment horizontal="left" vertical="center"/>
      <protection hidden="1"/>
    </xf>
    <xf numFmtId="0" fontId="25" fillId="8" borderId="0" xfId="0" applyFont="1" applyFill="1" applyBorder="1" applyAlignment="1" applyProtection="1">
      <alignment horizontal="left" vertical="center"/>
      <protection hidden="1"/>
    </xf>
    <xf numFmtId="0" fontId="27" fillId="7" borderId="1" xfId="0" applyFont="1" applyFill="1" applyBorder="1" applyAlignment="1" applyProtection="1">
      <alignment horizontal="center" vertical="center"/>
      <protection hidden="1"/>
    </xf>
    <xf numFmtId="0" fontId="27" fillId="7" borderId="1" xfId="0" applyFont="1" applyFill="1" applyBorder="1" applyAlignment="1" applyProtection="1">
      <alignment horizontal="left" vertical="center"/>
      <protection hidden="1"/>
    </xf>
    <xf numFmtId="0" fontId="27" fillId="7" borderId="1" xfId="0" applyFont="1" applyFill="1" applyBorder="1" applyAlignment="1" applyProtection="1">
      <alignment horizontal="right" vertical="center"/>
      <protection hidden="1"/>
    </xf>
    <xf numFmtId="0" fontId="25" fillId="9" borderId="16" xfId="0" applyFont="1" applyFill="1" applyBorder="1" applyAlignment="1">
      <alignment horizontal="center" vertical="center" wrapText="1"/>
    </xf>
    <xf numFmtId="0" fontId="25" fillId="9" borderId="17" xfId="0" applyFont="1" applyFill="1" applyBorder="1" applyAlignment="1">
      <alignment horizontal="center" vertical="center" wrapText="1"/>
    </xf>
    <xf numFmtId="0" fontId="25" fillId="7" borderId="16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vertical="center" wrapText="1"/>
    </xf>
    <xf numFmtId="0" fontId="27" fillId="0" borderId="15" xfId="0" applyFont="1" applyBorder="1" applyAlignment="1">
      <alignment vertical="center" wrapText="1"/>
    </xf>
    <xf numFmtId="0" fontId="27" fillId="7" borderId="19" xfId="0" applyFont="1" applyFill="1" applyBorder="1" applyAlignment="1">
      <alignment horizontal="center" vertical="center" wrapText="1"/>
    </xf>
    <xf numFmtId="0" fontId="27" fillId="7" borderId="20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 applyProtection="1">
      <alignment horizontal="left" vertical="center" wrapText="1"/>
      <protection hidden="1"/>
    </xf>
    <xf numFmtId="0" fontId="27" fillId="8" borderId="0" xfId="0" applyFont="1" applyFill="1" applyBorder="1" applyAlignment="1" applyProtection="1">
      <alignment horizontal="left" vertical="center" wrapText="1"/>
      <protection hidden="1"/>
    </xf>
    <xf numFmtId="176" fontId="27" fillId="7" borderId="20" xfId="0" applyNumberFormat="1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7" borderId="22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0" fontId="27" fillId="0" borderId="23" xfId="0" applyFont="1" applyBorder="1" applyAlignment="1">
      <alignment vertical="center" wrapText="1"/>
    </xf>
    <xf numFmtId="2" fontId="27" fillId="7" borderId="23" xfId="0" applyNumberFormat="1" applyFont="1" applyFill="1" applyBorder="1" applyAlignment="1">
      <alignment horizontal="center" vertical="center" wrapText="1"/>
    </xf>
    <xf numFmtId="2" fontId="27" fillId="7" borderId="26" xfId="0" applyNumberFormat="1" applyFont="1" applyFill="1" applyBorder="1" applyAlignment="1">
      <alignment horizontal="center" vertical="center" wrapText="1"/>
    </xf>
    <xf numFmtId="0" fontId="27" fillId="0" borderId="24" xfId="0" applyFont="1" applyBorder="1" applyAlignment="1">
      <alignment vertical="center" wrapText="1"/>
    </xf>
    <xf numFmtId="2" fontId="27" fillId="7" borderId="24" xfId="0" applyNumberFormat="1" applyFont="1" applyFill="1" applyBorder="1" applyAlignment="1">
      <alignment horizontal="center" vertical="center" wrapText="1"/>
    </xf>
    <xf numFmtId="2" fontId="27" fillId="7" borderId="27" xfId="0" applyNumberFormat="1" applyFont="1" applyFill="1" applyBorder="1" applyAlignment="1">
      <alignment horizontal="center" vertical="center" wrapText="1"/>
    </xf>
    <xf numFmtId="0" fontId="27" fillId="10" borderId="0" xfId="0" applyFont="1" applyFill="1" applyBorder="1" applyAlignment="1" applyProtection="1">
      <alignment horizontal="left" vertical="center"/>
      <protection hidden="1"/>
    </xf>
    <xf numFmtId="0" fontId="25" fillId="10" borderId="0" xfId="0" applyFont="1" applyFill="1" applyBorder="1" applyAlignment="1" applyProtection="1">
      <alignment horizontal="left" vertical="center"/>
      <protection hidden="1"/>
    </xf>
    <xf numFmtId="0" fontId="27" fillId="10" borderId="0" xfId="0" applyFont="1" applyFill="1" applyBorder="1" applyAlignment="1" applyProtection="1">
      <alignment horizontal="left" vertical="center" wrapText="1"/>
      <protection hidden="1"/>
    </xf>
    <xf numFmtId="0" fontId="27" fillId="7" borderId="1" xfId="0" applyFont="1" applyFill="1" applyBorder="1" applyAlignment="1" applyProtection="1">
      <alignment horizontal="center" vertical="center" wrapText="1"/>
      <protection hidden="1"/>
    </xf>
    <xf numFmtId="0" fontId="27" fillId="10" borderId="0" xfId="0" applyFont="1" applyFill="1" applyBorder="1" applyAlignment="1" applyProtection="1">
      <alignment horizontal="left" vertical="center" wrapText="1"/>
      <protection hidden="1"/>
    </xf>
    <xf numFmtId="0" fontId="25" fillId="7" borderId="0" xfId="0" applyFont="1" applyFill="1" applyBorder="1" applyAlignment="1" applyProtection="1">
      <alignment horizontal="center" vertical="justify" wrapText="1"/>
      <protection hidden="1"/>
    </xf>
    <xf numFmtId="0" fontId="26" fillId="0" borderId="0" xfId="0" applyFont="1" applyAlignment="1">
      <alignment horizontal="center" vertical="justify" wrapText="1"/>
    </xf>
    <xf numFmtId="0" fontId="26" fillId="0" borderId="0" xfId="0" applyFont="1" applyAlignment="1"/>
    <xf numFmtId="0" fontId="27" fillId="7" borderId="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Alignment="1">
      <alignment horizontal="center" vertical="center" wrapText="1"/>
    </xf>
    <xf numFmtId="0" fontId="25" fillId="7" borderId="15" xfId="0" applyFont="1" applyFill="1" applyBorder="1" applyAlignment="1" applyProtection="1">
      <alignment vertical="center" wrapText="1"/>
      <protection hidden="1"/>
    </xf>
    <xf numFmtId="0" fontId="27" fillId="7" borderId="0" xfId="0" applyFont="1" applyFill="1" applyBorder="1" applyAlignment="1" applyProtection="1">
      <alignment horizontal="left" vertical="center"/>
      <protection hidden="1"/>
    </xf>
    <xf numFmtId="0" fontId="25" fillId="7" borderId="0" xfId="0" applyFont="1" applyFill="1" applyBorder="1" applyAlignment="1" applyProtection="1">
      <alignment horizontal="left" vertical="center" wrapText="1"/>
      <protection hidden="1"/>
    </xf>
    <xf numFmtId="0" fontId="27" fillId="7" borderId="0" xfId="0" applyFont="1" applyFill="1" applyBorder="1" applyAlignment="1" applyProtection="1">
      <alignment horizontal="left" vertical="center" wrapText="1"/>
      <protection hidden="1"/>
    </xf>
    <xf numFmtId="0" fontId="25" fillId="7" borderId="0" xfId="0" applyFont="1" applyFill="1" applyBorder="1" applyAlignment="1" applyProtection="1">
      <alignment horizontal="left" vertical="center"/>
      <protection hidden="1"/>
    </xf>
    <xf numFmtId="0" fontId="25" fillId="0" borderId="21" xfId="0" applyFont="1" applyBorder="1" applyAlignment="1">
      <alignment horizontal="left" vertical="center" wrapText="1"/>
    </xf>
    <xf numFmtId="0" fontId="18" fillId="3" borderId="0" xfId="0" applyFont="1" applyFill="1" applyAlignment="1">
      <alignment horizontal="right" vertical="top" wrapText="1"/>
    </xf>
    <xf numFmtId="0" fontId="3" fillId="5" borderId="14" xfId="0" applyFont="1" applyFill="1" applyBorder="1" applyAlignment="1">
      <alignment horizontal="left" wrapText="1"/>
    </xf>
    <xf numFmtId="0" fontId="1" fillId="5" borderId="8" xfId="0" applyFont="1" applyFill="1" applyBorder="1" applyAlignment="1">
      <alignment horizontal="left" wrapText="1"/>
    </xf>
    <xf numFmtId="0" fontId="1" fillId="5" borderId="11" xfId="0" applyFont="1" applyFill="1" applyBorder="1" applyAlignment="1">
      <alignment horizontal="left" wrapText="1"/>
    </xf>
    <xf numFmtId="0" fontId="5" fillId="3" borderId="14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3" fillId="3" borderId="0" xfId="0" applyFont="1" applyFill="1" applyAlignment="1">
      <alignment horizontal="right"/>
    </xf>
    <xf numFmtId="0" fontId="1" fillId="5" borderId="14" xfId="0" applyFont="1" applyFill="1" applyBorder="1" applyAlignment="1">
      <alignment horizontal="left" wrapText="1"/>
    </xf>
    <xf numFmtId="0" fontId="3" fillId="3" borderId="14" xfId="0" applyFont="1" applyFill="1" applyBorder="1" applyAlignment="1">
      <alignment horizontal="left" wrapText="1"/>
    </xf>
    <xf numFmtId="165" fontId="1" fillId="3" borderId="5" xfId="0" applyNumberFormat="1" applyFont="1" applyFill="1" applyBorder="1" applyAlignment="1">
      <alignment horizontal="center" wrapText="1"/>
    </xf>
    <xf numFmtId="165" fontId="6" fillId="3" borderId="5" xfId="0" applyNumberFormat="1" applyFont="1" applyFill="1" applyBorder="1" applyAlignment="1">
      <alignment horizontal="center" wrapText="1"/>
    </xf>
    <xf numFmtId="0" fontId="11" fillId="3" borderId="0" xfId="0" applyFont="1" applyFill="1" applyAlignment="1">
      <alignment horizontal="left" vertical="top" wrapText="1"/>
    </xf>
    <xf numFmtId="0" fontId="5" fillId="3" borderId="5" xfId="0" applyFont="1" applyFill="1" applyBorder="1" applyAlignment="1">
      <alignment wrapText="1"/>
    </xf>
    <xf numFmtId="0" fontId="5" fillId="3" borderId="0" xfId="0" applyFont="1" applyFill="1" applyBorder="1" applyAlignment="1">
      <alignment wrapText="1"/>
    </xf>
    <xf numFmtId="170" fontId="11" fillId="4" borderId="8" xfId="0" applyNumberFormat="1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right" wrapText="1"/>
    </xf>
    <xf numFmtId="0" fontId="1" fillId="4" borderId="5" xfId="0" applyFont="1" applyFill="1" applyBorder="1" applyAlignment="1">
      <alignment horizontal="right" wrapText="1"/>
    </xf>
    <xf numFmtId="167" fontId="11" fillId="4" borderId="10" xfId="0" applyNumberFormat="1" applyFont="1" applyFill="1" applyBorder="1" applyAlignment="1">
      <alignment horizontal="left" wrapText="1"/>
    </xf>
    <xf numFmtId="167" fontId="11" fillId="4" borderId="7" xfId="0" applyNumberFormat="1" applyFont="1" applyFill="1" applyBorder="1" applyAlignment="1">
      <alignment horizontal="left" wrapText="1"/>
    </xf>
    <xf numFmtId="14" fontId="5" fillId="5" borderId="14" xfId="0" applyNumberFormat="1" applyFont="1" applyFill="1" applyBorder="1" applyAlignment="1">
      <alignment horizontal="center" wrapText="1"/>
    </xf>
    <xf numFmtId="14" fontId="5" fillId="5" borderId="8" xfId="0" applyNumberFormat="1" applyFont="1" applyFill="1" applyBorder="1" applyAlignment="1">
      <alignment horizontal="center" wrapText="1"/>
    </xf>
    <xf numFmtId="14" fontId="5" fillId="5" borderId="11" xfId="0" applyNumberFormat="1" applyFont="1" applyFill="1" applyBorder="1" applyAlignment="1">
      <alignment horizontal="center" wrapText="1"/>
    </xf>
    <xf numFmtId="169" fontId="5" fillId="3" borderId="4" xfId="0" applyNumberFormat="1" applyFont="1" applyFill="1" applyBorder="1" applyAlignment="1">
      <alignment horizontal="right" wrapText="1"/>
    </xf>
    <xf numFmtId="169" fontId="5" fillId="3" borderId="10" xfId="0" applyNumberFormat="1" applyFont="1" applyFill="1" applyBorder="1" applyAlignment="1">
      <alignment horizontal="right" wrapText="1"/>
    </xf>
    <xf numFmtId="169" fontId="5" fillId="3" borderId="7" xfId="0" applyNumberFormat="1" applyFont="1" applyFill="1" applyBorder="1" applyAlignment="1">
      <alignment horizontal="right" wrapText="1"/>
    </xf>
    <xf numFmtId="169" fontId="5" fillId="5" borderId="9" xfId="0" applyNumberFormat="1" applyFont="1" applyFill="1" applyBorder="1" applyAlignment="1">
      <alignment horizontal="right" wrapText="1"/>
    </xf>
    <xf numFmtId="169" fontId="5" fillId="5" borderId="5" xfId="0" applyNumberFormat="1" applyFont="1" applyFill="1" applyBorder="1" applyAlignment="1">
      <alignment horizontal="right" wrapText="1"/>
    </xf>
    <xf numFmtId="169" fontId="5" fillId="5" borderId="6" xfId="0" applyNumberFormat="1" applyFont="1" applyFill="1" applyBorder="1" applyAlignment="1">
      <alignment horizontal="right" wrapText="1"/>
    </xf>
    <xf numFmtId="169" fontId="1" fillId="5" borderId="5" xfId="0" applyNumberFormat="1" applyFont="1" applyFill="1" applyBorder="1" applyAlignment="1">
      <alignment horizontal="right" wrapText="1"/>
    </xf>
    <xf numFmtId="0" fontId="5" fillId="3" borderId="4" xfId="0" applyFont="1" applyFill="1" applyBorder="1" applyAlignment="1">
      <alignment horizontal="left" wrapText="1"/>
    </xf>
    <xf numFmtId="0" fontId="5" fillId="3" borderId="10" xfId="0" applyFont="1" applyFill="1" applyBorder="1" applyAlignment="1">
      <alignment horizontal="left" wrapText="1"/>
    </xf>
    <xf numFmtId="169" fontId="5" fillId="3" borderId="14" xfId="0" applyNumberFormat="1" applyFont="1" applyFill="1" applyBorder="1" applyAlignment="1">
      <alignment horizontal="right" wrapText="1"/>
    </xf>
    <xf numFmtId="169" fontId="5" fillId="3" borderId="8" xfId="0" applyNumberFormat="1" applyFont="1" applyFill="1" applyBorder="1" applyAlignment="1">
      <alignment horizontal="right" wrapText="1"/>
    </xf>
    <xf numFmtId="169" fontId="5" fillId="3" borderId="11" xfId="0" applyNumberFormat="1" applyFont="1" applyFill="1" applyBorder="1" applyAlignment="1">
      <alignment horizontal="right" wrapText="1"/>
    </xf>
    <xf numFmtId="0" fontId="4" fillId="3" borderId="0" xfId="0" applyFont="1" applyFill="1" applyAlignment="1">
      <alignment horizontal="center" wrapText="1"/>
    </xf>
    <xf numFmtId="0" fontId="5" fillId="3" borderId="9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5" fillId="3" borderId="6" xfId="0" applyFont="1" applyFill="1" applyBorder="1" applyAlignment="1">
      <alignment horizontal="left" wrapText="1"/>
    </xf>
    <xf numFmtId="169" fontId="5" fillId="5" borderId="14" xfId="0" applyNumberFormat="1" applyFont="1" applyFill="1" applyBorder="1" applyAlignment="1">
      <alignment horizontal="right" wrapText="1"/>
    </xf>
    <xf numFmtId="169" fontId="5" fillId="5" borderId="8" xfId="0" applyNumberFormat="1" applyFont="1" applyFill="1" applyBorder="1" applyAlignment="1">
      <alignment horizontal="right" wrapText="1"/>
    </xf>
    <xf numFmtId="169" fontId="5" fillId="5" borderId="11" xfId="0" applyNumberFormat="1" applyFont="1" applyFill="1" applyBorder="1" applyAlignment="1">
      <alignment horizontal="right" wrapText="1"/>
    </xf>
    <xf numFmtId="168" fontId="8" fillId="3" borderId="8" xfId="0" applyNumberFormat="1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left" wrapText="1"/>
    </xf>
    <xf numFmtId="0" fontId="8" fillId="3" borderId="8" xfId="0" applyFont="1" applyFill="1" applyBorder="1" applyAlignment="1">
      <alignment horizontal="left" wrapText="1"/>
    </xf>
    <xf numFmtId="169" fontId="1" fillId="5" borderId="14" xfId="0" applyNumberFormat="1" applyFont="1" applyFill="1" applyBorder="1" applyAlignment="1">
      <alignment horizontal="right" wrapText="1"/>
    </xf>
    <xf numFmtId="169" fontId="1" fillId="5" borderId="8" xfId="0" applyNumberFormat="1" applyFont="1" applyFill="1" applyBorder="1" applyAlignment="1">
      <alignment horizontal="right" wrapText="1"/>
    </xf>
    <xf numFmtId="169" fontId="1" fillId="5" borderId="11" xfId="0" applyNumberFormat="1" applyFont="1" applyFill="1" applyBorder="1" applyAlignment="1">
      <alignment horizontal="right" wrapText="1"/>
    </xf>
    <xf numFmtId="168" fontId="8" fillId="3" borderId="11" xfId="0" applyNumberFormat="1" applyFont="1" applyFill="1" applyBorder="1" applyAlignment="1">
      <alignment horizontal="center" wrapText="1"/>
    </xf>
    <xf numFmtId="14" fontId="3" fillId="5" borderId="14" xfId="0" applyNumberFormat="1" applyFont="1" applyFill="1" applyBorder="1" applyAlignment="1">
      <alignment horizontal="center" wrapText="1"/>
    </xf>
    <xf numFmtId="0" fontId="5" fillId="4" borderId="4" xfId="1" applyNumberFormat="1" applyFont="1" applyFill="1" applyBorder="1" applyAlignment="1">
      <alignment horizontal="center" vertical="top" wrapText="1"/>
    </xf>
    <xf numFmtId="0" fontId="5" fillId="4" borderId="10" xfId="1" applyNumberFormat="1" applyFont="1" applyFill="1" applyBorder="1" applyAlignment="1">
      <alignment horizontal="center" vertical="top" wrapText="1"/>
    </xf>
    <xf numFmtId="0" fontId="5" fillId="4" borderId="7" xfId="1" applyNumberFormat="1" applyFont="1" applyFill="1" applyBorder="1" applyAlignment="1">
      <alignment horizontal="center" vertical="top" wrapText="1"/>
    </xf>
    <xf numFmtId="0" fontId="5" fillId="4" borderId="9" xfId="1" applyNumberFormat="1" applyFont="1" applyFill="1" applyBorder="1" applyAlignment="1">
      <alignment horizontal="center" vertical="top" wrapText="1"/>
    </xf>
    <xf numFmtId="0" fontId="5" fillId="4" borderId="5" xfId="1" applyNumberFormat="1" applyFont="1" applyFill="1" applyBorder="1" applyAlignment="1">
      <alignment horizontal="center" vertical="top" wrapText="1"/>
    </xf>
    <xf numFmtId="0" fontId="5" fillId="4" borderId="6" xfId="1" applyNumberFormat="1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left" wrapText="1"/>
    </xf>
    <xf numFmtId="169" fontId="1" fillId="5" borderId="9" xfId="0" applyNumberFormat="1" applyFont="1" applyFill="1" applyBorder="1" applyAlignment="1">
      <alignment horizontal="right" wrapText="1"/>
    </xf>
    <xf numFmtId="0" fontId="10" fillId="3" borderId="4" xfId="0" applyFont="1" applyFill="1" applyBorder="1" applyAlignment="1">
      <alignment horizontal="left" wrapText="1"/>
    </xf>
    <xf numFmtId="0" fontId="10" fillId="3" borderId="10" xfId="0" applyFont="1" applyFill="1" applyBorder="1" applyAlignment="1">
      <alignment horizontal="left" wrapText="1"/>
    </xf>
    <xf numFmtId="0" fontId="10" fillId="3" borderId="7" xfId="0" applyFont="1" applyFill="1" applyBorder="1" applyAlignment="1">
      <alignment horizontal="left" wrapText="1"/>
    </xf>
    <xf numFmtId="169" fontId="10" fillId="3" borderId="4" xfId="0" applyNumberFormat="1" applyFont="1" applyFill="1" applyBorder="1" applyAlignment="1">
      <alignment horizontal="right" wrapText="1"/>
    </xf>
    <xf numFmtId="169" fontId="10" fillId="3" borderId="10" xfId="0" applyNumberFormat="1" applyFont="1" applyFill="1" applyBorder="1" applyAlignment="1">
      <alignment horizontal="right" wrapText="1"/>
    </xf>
    <xf numFmtId="169" fontId="10" fillId="3" borderId="7" xfId="0" applyNumberFormat="1" applyFont="1" applyFill="1" applyBorder="1" applyAlignment="1">
      <alignment horizontal="right" wrapText="1"/>
    </xf>
    <xf numFmtId="169" fontId="8" fillId="3" borderId="8" xfId="0" applyNumberFormat="1" applyFont="1" applyFill="1" applyBorder="1" applyAlignment="1">
      <alignment horizontal="right" wrapText="1"/>
    </xf>
    <xf numFmtId="169" fontId="8" fillId="3" borderId="11" xfId="0" applyNumberFormat="1" applyFont="1" applyFill="1" applyBorder="1" applyAlignment="1">
      <alignment horizontal="right" wrapText="1"/>
    </xf>
    <xf numFmtId="169" fontId="8" fillId="3" borderId="9" xfId="0" applyNumberFormat="1" applyFont="1" applyFill="1" applyBorder="1" applyAlignment="1">
      <alignment horizontal="right" wrapText="1"/>
    </xf>
    <xf numFmtId="169" fontId="8" fillId="3" borderId="5" xfId="0" applyNumberFormat="1" applyFont="1" applyFill="1" applyBorder="1" applyAlignment="1">
      <alignment horizontal="right" wrapText="1"/>
    </xf>
    <xf numFmtId="169" fontId="8" fillId="3" borderId="6" xfId="0" applyNumberFormat="1" applyFont="1" applyFill="1" applyBorder="1" applyAlignment="1">
      <alignment horizontal="right" wrapText="1"/>
    </xf>
    <xf numFmtId="169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left" wrapText="1"/>
    </xf>
    <xf numFmtId="0" fontId="20" fillId="3" borderId="5" xfId="0" applyFont="1" applyFill="1" applyBorder="1" applyAlignment="1">
      <alignment wrapText="1"/>
    </xf>
    <xf numFmtId="0" fontId="8" fillId="3" borderId="8" xfId="0" applyFont="1" applyFill="1" applyBorder="1" applyAlignment="1">
      <alignment horizontal="center" wrapText="1"/>
    </xf>
    <xf numFmtId="0" fontId="8" fillId="3" borderId="11" xfId="0" applyFont="1" applyFill="1" applyBorder="1" applyAlignment="1">
      <alignment horizontal="center" wrapText="1"/>
    </xf>
    <xf numFmtId="172" fontId="1" fillId="5" borderId="14" xfId="0" applyNumberFormat="1" applyFont="1" applyFill="1" applyBorder="1" applyAlignment="1">
      <alignment horizontal="right" wrapText="1"/>
    </xf>
    <xf numFmtId="172" fontId="1" fillId="5" borderId="8" xfId="0" applyNumberFormat="1" applyFont="1" applyFill="1" applyBorder="1" applyAlignment="1">
      <alignment horizontal="right" wrapText="1"/>
    </xf>
    <xf numFmtId="172" fontId="1" fillId="5" borderId="11" xfId="0" applyNumberFormat="1" applyFont="1" applyFill="1" applyBorder="1" applyAlignment="1">
      <alignment horizontal="right" wrapText="1"/>
    </xf>
    <xf numFmtId="175" fontId="1" fillId="4" borderId="9" xfId="0" applyNumberFormat="1" applyFont="1" applyFill="1" applyBorder="1" applyAlignment="1">
      <alignment horizontal="center" vertical="top" wrapText="1"/>
    </xf>
    <xf numFmtId="175" fontId="1" fillId="4" borderId="5" xfId="0" applyNumberFormat="1" applyFont="1" applyFill="1" applyBorder="1" applyAlignment="1">
      <alignment horizontal="center" vertical="top" wrapText="1"/>
    </xf>
    <xf numFmtId="175" fontId="1" fillId="4" borderId="6" xfId="0" applyNumberFormat="1" applyFont="1" applyFill="1" applyBorder="1" applyAlignment="1">
      <alignment horizontal="center" vertical="top" wrapText="1"/>
    </xf>
    <xf numFmtId="169" fontId="1" fillId="5" borderId="6" xfId="0" applyNumberFormat="1" applyFont="1" applyFill="1" applyBorder="1" applyAlignment="1">
      <alignment horizontal="right" wrapText="1"/>
    </xf>
    <xf numFmtId="172" fontId="5" fillId="5" borderId="14" xfId="0" applyNumberFormat="1" applyFont="1" applyFill="1" applyBorder="1" applyAlignment="1">
      <alignment horizontal="right" wrapText="1"/>
    </xf>
    <xf numFmtId="172" fontId="5" fillId="5" borderId="8" xfId="0" applyNumberFormat="1" applyFont="1" applyFill="1" applyBorder="1" applyAlignment="1">
      <alignment horizontal="right" wrapText="1"/>
    </xf>
    <xf numFmtId="172" fontId="5" fillId="5" borderId="11" xfId="0" applyNumberFormat="1" applyFont="1" applyFill="1" applyBorder="1" applyAlignment="1">
      <alignment horizontal="right" wrapText="1"/>
    </xf>
    <xf numFmtId="0" fontId="1" fillId="4" borderId="9" xfId="0" applyFont="1" applyFill="1" applyBorder="1" applyAlignment="1">
      <alignment horizontal="right" vertical="top" wrapText="1"/>
    </xf>
    <xf numFmtId="0" fontId="1" fillId="4" borderId="5" xfId="0" applyFont="1" applyFill="1" applyBorder="1" applyAlignment="1">
      <alignment horizontal="right" vertical="top" wrapText="1"/>
    </xf>
    <xf numFmtId="170" fontId="1" fillId="4" borderId="8" xfId="0" applyNumberFormat="1" applyFont="1" applyFill="1" applyBorder="1" applyAlignment="1">
      <alignment horizontal="center" vertical="top" wrapText="1"/>
    </xf>
    <xf numFmtId="170" fontId="5" fillId="4" borderId="8" xfId="0" applyNumberFormat="1" applyFont="1" applyFill="1" applyBorder="1" applyAlignment="1">
      <alignment horizontal="center" vertical="top" wrapText="1"/>
    </xf>
    <xf numFmtId="0" fontId="10" fillId="3" borderId="14" xfId="0" applyFont="1" applyFill="1" applyBorder="1" applyAlignment="1">
      <alignment horizontal="left" wrapText="1"/>
    </xf>
    <xf numFmtId="0" fontId="10" fillId="3" borderId="8" xfId="0" applyFont="1" applyFill="1" applyBorder="1" applyAlignment="1">
      <alignment horizontal="left" wrapText="1"/>
    </xf>
    <xf numFmtId="0" fontId="10" fillId="3" borderId="11" xfId="0" applyFont="1" applyFill="1" applyBorder="1" applyAlignment="1">
      <alignment horizontal="left" wrapText="1"/>
    </xf>
    <xf numFmtId="169" fontId="10" fillId="3" borderId="14" xfId="0" applyNumberFormat="1" applyFont="1" applyFill="1" applyBorder="1" applyAlignment="1">
      <alignment horizontal="right" wrapText="1"/>
    </xf>
    <xf numFmtId="169" fontId="10" fillId="3" borderId="8" xfId="0" applyNumberFormat="1" applyFont="1" applyFill="1" applyBorder="1" applyAlignment="1">
      <alignment horizontal="right" wrapText="1"/>
    </xf>
    <xf numFmtId="169" fontId="10" fillId="3" borderId="11" xfId="0" applyNumberFormat="1" applyFont="1" applyFill="1" applyBorder="1" applyAlignment="1">
      <alignment horizontal="right" wrapText="1"/>
    </xf>
    <xf numFmtId="169" fontId="8" fillId="3" borderId="14" xfId="0" applyNumberFormat="1" applyFont="1" applyFill="1" applyBorder="1" applyAlignment="1">
      <alignment horizontal="right" wrapText="1"/>
    </xf>
    <xf numFmtId="169" fontId="8" fillId="5" borderId="14" xfId="0" applyNumberFormat="1" applyFont="1" applyFill="1" applyBorder="1" applyAlignment="1">
      <alignment horizontal="right" wrapText="1"/>
    </xf>
    <xf numFmtId="169" fontId="8" fillId="5" borderId="8" xfId="0" applyNumberFormat="1" applyFont="1" applyFill="1" applyBorder="1" applyAlignment="1">
      <alignment horizontal="right" wrapText="1"/>
    </xf>
    <xf numFmtId="169" fontId="8" fillId="5" borderId="11" xfId="0" applyNumberFormat="1" applyFont="1" applyFill="1" applyBorder="1" applyAlignment="1">
      <alignment horizontal="right" wrapText="1"/>
    </xf>
    <xf numFmtId="0" fontId="7" fillId="3" borderId="0" xfId="0" applyFont="1" applyFill="1" applyAlignment="1">
      <alignment horizontal="center" vertical="top" wrapText="1"/>
    </xf>
    <xf numFmtId="0" fontId="3" fillId="6" borderId="5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0" xfId="0" applyFont="1" applyFill="1" applyAlignment="1">
      <alignment horizontal="left" wrapText="1"/>
    </xf>
    <xf numFmtId="175" fontId="11" fillId="4" borderId="9" xfId="0" applyNumberFormat="1" applyFont="1" applyFill="1" applyBorder="1" applyAlignment="1">
      <alignment horizontal="center" wrapText="1"/>
    </xf>
    <xf numFmtId="175" fontId="11" fillId="4" borderId="5" xfId="0" applyNumberFormat="1" applyFont="1" applyFill="1" applyBorder="1" applyAlignment="1">
      <alignment horizontal="center" wrapText="1"/>
    </xf>
    <xf numFmtId="175" fontId="11" fillId="4" borderId="6" xfId="0" applyNumberFormat="1" applyFont="1" applyFill="1" applyBorder="1" applyAlignment="1">
      <alignment horizontal="center" wrapText="1"/>
    </xf>
    <xf numFmtId="0" fontId="11" fillId="3" borderId="5" xfId="0" applyFont="1" applyFill="1" applyBorder="1" applyAlignment="1">
      <alignment wrapText="1"/>
    </xf>
    <xf numFmtId="0" fontId="11" fillId="3" borderId="0" xfId="0" applyFont="1" applyFill="1" applyBorder="1" applyAlignment="1">
      <alignment wrapText="1"/>
    </xf>
    <xf numFmtId="0" fontId="11" fillId="3" borderId="14" xfId="0" applyFont="1" applyFill="1" applyBorder="1" applyAlignment="1">
      <alignment horizontal="left" wrapText="1"/>
    </xf>
    <xf numFmtId="0" fontId="11" fillId="3" borderId="8" xfId="0" applyFont="1" applyFill="1" applyBorder="1" applyAlignment="1">
      <alignment horizontal="left" wrapText="1"/>
    </xf>
    <xf numFmtId="0" fontId="11" fillId="3" borderId="11" xfId="0" applyFont="1" applyFill="1" applyBorder="1" applyAlignment="1">
      <alignment horizontal="left" wrapText="1"/>
    </xf>
    <xf numFmtId="167" fontId="3" fillId="3" borderId="5" xfId="0" applyNumberFormat="1" applyFont="1" applyFill="1" applyBorder="1" applyAlignment="1">
      <alignment horizontal="center"/>
    </xf>
    <xf numFmtId="167" fontId="1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right" wrapText="1"/>
    </xf>
    <xf numFmtId="0" fontId="1" fillId="3" borderId="5" xfId="0" applyFont="1" applyFill="1" applyBorder="1" applyAlignment="1">
      <alignment horizontal="center" wrapText="1"/>
    </xf>
    <xf numFmtId="172" fontId="11" fillId="5" borderId="9" xfId="0" applyNumberFormat="1" applyFont="1" applyFill="1" applyBorder="1" applyAlignment="1">
      <alignment horizontal="right" wrapText="1"/>
    </xf>
    <xf numFmtId="172" fontId="11" fillId="5" borderId="5" xfId="0" applyNumberFormat="1" applyFont="1" applyFill="1" applyBorder="1" applyAlignment="1">
      <alignment horizontal="right" wrapText="1"/>
    </xf>
    <xf numFmtId="172" fontId="11" fillId="5" borderId="6" xfId="0" applyNumberFormat="1" applyFont="1" applyFill="1" applyBorder="1" applyAlignment="1">
      <alignment horizontal="right" wrapText="1"/>
    </xf>
    <xf numFmtId="172" fontId="11" fillId="5" borderId="14" xfId="0" applyNumberFormat="1" applyFont="1" applyFill="1" applyBorder="1" applyAlignment="1">
      <alignment horizontal="right" wrapText="1"/>
    </xf>
    <xf numFmtId="172" fontId="11" fillId="5" borderId="8" xfId="0" applyNumberFormat="1" applyFont="1" applyFill="1" applyBorder="1" applyAlignment="1">
      <alignment horizontal="right" wrapText="1"/>
    </xf>
    <xf numFmtId="172" fontId="11" fillId="5" borderId="11" xfId="0" applyNumberFormat="1" applyFont="1" applyFill="1" applyBorder="1" applyAlignment="1">
      <alignment horizontal="right" wrapText="1"/>
    </xf>
    <xf numFmtId="169" fontId="11" fillId="5" borderId="14" xfId="0" applyNumberFormat="1" applyFont="1" applyFill="1" applyBorder="1" applyAlignment="1">
      <alignment horizontal="right" wrapText="1"/>
    </xf>
    <xf numFmtId="169" fontId="11" fillId="5" borderId="8" xfId="0" applyNumberFormat="1" applyFont="1" applyFill="1" applyBorder="1" applyAlignment="1">
      <alignment horizontal="right" wrapText="1"/>
    </xf>
    <xf numFmtId="169" fontId="11" fillId="5" borderId="11" xfId="0" applyNumberFormat="1" applyFont="1" applyFill="1" applyBorder="1" applyAlignment="1">
      <alignment horizontal="right" wrapText="1"/>
    </xf>
    <xf numFmtId="169" fontId="11" fillId="3" borderId="14" xfId="0" applyNumberFormat="1" applyFont="1" applyFill="1" applyBorder="1" applyAlignment="1">
      <alignment horizontal="right" wrapText="1"/>
    </xf>
    <xf numFmtId="169" fontId="11" fillId="3" borderId="8" xfId="0" applyNumberFormat="1" applyFont="1" applyFill="1" applyBorder="1" applyAlignment="1">
      <alignment horizontal="right" wrapText="1"/>
    </xf>
    <xf numFmtId="169" fontId="11" fillId="3" borderId="11" xfId="0" applyNumberFormat="1" applyFont="1" applyFill="1" applyBorder="1" applyAlignment="1">
      <alignment horizontal="right" wrapText="1"/>
    </xf>
    <xf numFmtId="0" fontId="1" fillId="3" borderId="0" xfId="0" applyFont="1" applyFill="1" applyAlignment="1">
      <alignment horizontal="left" wrapText="1"/>
    </xf>
    <xf numFmtId="0" fontId="11" fillId="3" borderId="9" xfId="0" applyFont="1" applyFill="1" applyBorder="1" applyAlignment="1">
      <alignment horizontal="left" wrapText="1"/>
    </xf>
    <xf numFmtId="0" fontId="11" fillId="3" borderId="5" xfId="0" applyFont="1" applyFill="1" applyBorder="1" applyAlignment="1">
      <alignment horizontal="left" wrapText="1"/>
    </xf>
    <xf numFmtId="0" fontId="11" fillId="3" borderId="6" xfId="0" applyFont="1" applyFill="1" applyBorder="1" applyAlignment="1">
      <alignment horizontal="left" wrapText="1"/>
    </xf>
    <xf numFmtId="169" fontId="11" fillId="5" borderId="9" xfId="0" applyNumberFormat="1" applyFont="1" applyFill="1" applyBorder="1" applyAlignment="1">
      <alignment horizontal="right" wrapText="1"/>
    </xf>
    <xf numFmtId="169" fontId="11" fillId="5" borderId="5" xfId="0" applyNumberFormat="1" applyFont="1" applyFill="1" applyBorder="1" applyAlignment="1">
      <alignment horizontal="right" wrapText="1"/>
    </xf>
    <xf numFmtId="169" fontId="11" fillId="5" borderId="6" xfId="0" applyNumberFormat="1" applyFont="1" applyFill="1" applyBorder="1" applyAlignment="1">
      <alignment horizontal="right" wrapText="1"/>
    </xf>
    <xf numFmtId="171" fontId="11" fillId="4" borderId="10" xfId="0" applyNumberFormat="1" applyFont="1" applyFill="1" applyBorder="1" applyAlignment="1">
      <alignment horizontal="right" vertical="top" wrapText="1"/>
    </xf>
    <xf numFmtId="175" fontId="11" fillId="4" borderId="9" xfId="0" applyNumberFormat="1" applyFont="1" applyFill="1" applyBorder="1" applyAlignment="1">
      <alignment horizontal="center" vertical="top" wrapText="1"/>
    </xf>
    <xf numFmtId="175" fontId="11" fillId="4" borderId="5" xfId="0" applyNumberFormat="1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center" wrapText="1"/>
    </xf>
    <xf numFmtId="0" fontId="11" fillId="4" borderId="8" xfId="0" applyFont="1" applyFill="1" applyBorder="1" applyAlignment="1">
      <alignment horizontal="center" wrapText="1"/>
    </xf>
    <xf numFmtId="0" fontId="11" fillId="4" borderId="11" xfId="0" applyFont="1" applyFill="1" applyBorder="1" applyAlignment="1">
      <alignment horizontal="center" wrapText="1"/>
    </xf>
    <xf numFmtId="169" fontId="11" fillId="3" borderId="9" xfId="0" applyNumberFormat="1" applyFont="1" applyFill="1" applyBorder="1" applyAlignment="1">
      <alignment horizontal="right" wrapText="1"/>
    </xf>
    <xf numFmtId="169" fontId="11" fillId="3" borderId="5" xfId="0" applyNumberFormat="1" applyFont="1" applyFill="1" applyBorder="1" applyAlignment="1">
      <alignment horizontal="right" wrapText="1"/>
    </xf>
    <xf numFmtId="169" fontId="11" fillId="3" borderId="6" xfId="0" applyNumberFormat="1" applyFont="1" applyFill="1" applyBorder="1" applyAlignment="1">
      <alignment horizontal="right" wrapText="1"/>
    </xf>
    <xf numFmtId="169" fontId="11" fillId="3" borderId="4" xfId="0" applyNumberFormat="1" applyFont="1" applyFill="1" applyBorder="1" applyAlignment="1">
      <alignment horizontal="right" wrapText="1"/>
    </xf>
    <xf numFmtId="169" fontId="11" fillId="3" borderId="10" xfId="0" applyNumberFormat="1" applyFont="1" applyFill="1" applyBorder="1" applyAlignment="1">
      <alignment horizontal="right" wrapText="1"/>
    </xf>
    <xf numFmtId="169" fontId="11" fillId="3" borderId="7" xfId="0" applyNumberFormat="1" applyFont="1" applyFill="1" applyBorder="1" applyAlignment="1">
      <alignment horizontal="right" wrapText="1"/>
    </xf>
    <xf numFmtId="0" fontId="11" fillId="3" borderId="4" xfId="0" applyFont="1" applyFill="1" applyBorder="1" applyAlignment="1">
      <alignment horizontal="left" wrapText="1"/>
    </xf>
    <xf numFmtId="0" fontId="11" fillId="3" borderId="10" xfId="0" applyFont="1" applyFill="1" applyBorder="1" applyAlignment="1">
      <alignment horizontal="left" wrapText="1"/>
    </xf>
    <xf numFmtId="169" fontId="6" fillId="5" borderId="14" xfId="0" applyNumberFormat="1" applyFont="1" applyFill="1" applyBorder="1" applyAlignment="1">
      <alignment horizontal="right" wrapText="1"/>
    </xf>
    <xf numFmtId="169" fontId="6" fillId="5" borderId="8" xfId="0" applyNumberFormat="1" applyFont="1" applyFill="1" applyBorder="1" applyAlignment="1">
      <alignment horizontal="right" wrapText="1"/>
    </xf>
    <xf numFmtId="169" fontId="6" fillId="5" borderId="11" xfId="0" applyNumberFormat="1" applyFont="1" applyFill="1" applyBorder="1" applyAlignment="1">
      <alignment horizontal="right" wrapText="1"/>
    </xf>
    <xf numFmtId="172" fontId="11" fillId="3" borderId="14" xfId="0" applyNumberFormat="1" applyFont="1" applyFill="1" applyBorder="1" applyAlignment="1">
      <alignment horizontal="right" wrapText="1"/>
    </xf>
    <xf numFmtId="172" fontId="11" fillId="3" borderId="8" xfId="0" applyNumberFormat="1" applyFont="1" applyFill="1" applyBorder="1" applyAlignment="1">
      <alignment horizontal="right" wrapText="1"/>
    </xf>
    <xf numFmtId="172" fontId="11" fillId="3" borderId="11" xfId="0" applyNumberFormat="1" applyFont="1" applyFill="1" applyBorder="1" applyAlignment="1">
      <alignment horizontal="right" wrapText="1"/>
    </xf>
    <xf numFmtId="172" fontId="11" fillId="3" borderId="4" xfId="0" applyNumberFormat="1" applyFont="1" applyFill="1" applyBorder="1" applyAlignment="1">
      <alignment horizontal="right" wrapText="1"/>
    </xf>
    <xf numFmtId="172" fontId="11" fillId="3" borderId="10" xfId="0" applyNumberFormat="1" applyFont="1" applyFill="1" applyBorder="1" applyAlignment="1">
      <alignment horizontal="right" wrapText="1"/>
    </xf>
    <xf numFmtId="172" fontId="11" fillId="3" borderId="7" xfId="0" applyNumberFormat="1" applyFont="1" applyFill="1" applyBorder="1" applyAlignment="1">
      <alignment horizontal="right" wrapText="1"/>
    </xf>
    <xf numFmtId="169" fontId="6" fillId="2" borderId="0" xfId="0" applyNumberFormat="1" applyFont="1" applyFill="1" applyBorder="1" applyAlignment="1">
      <alignment horizontal="left" wrapText="1"/>
    </xf>
    <xf numFmtId="0" fontId="11" fillId="3" borderId="7" xfId="0" applyFont="1" applyFill="1" applyBorder="1" applyAlignment="1">
      <alignment horizontal="left" wrapText="1"/>
    </xf>
    <xf numFmtId="175" fontId="11" fillId="4" borderId="6" xfId="0" applyNumberFormat="1" applyFont="1" applyFill="1" applyBorder="1" applyAlignment="1">
      <alignment horizontal="center" vertical="top" wrapText="1"/>
    </xf>
    <xf numFmtId="0" fontId="11" fillId="3" borderId="0" xfId="0" applyFont="1" applyFill="1" applyAlignment="1">
      <alignment vertical="top" wrapText="1"/>
    </xf>
    <xf numFmtId="0" fontId="11" fillId="4" borderId="4" xfId="1" applyNumberFormat="1" applyFont="1" applyFill="1" applyBorder="1" applyAlignment="1">
      <alignment horizontal="center" vertical="top" wrapText="1"/>
    </xf>
    <xf numFmtId="0" fontId="11" fillId="4" borderId="10" xfId="1" applyNumberFormat="1" applyFont="1" applyFill="1" applyBorder="1" applyAlignment="1">
      <alignment horizontal="center" vertical="top" wrapText="1"/>
    </xf>
    <xf numFmtId="0" fontId="11" fillId="4" borderId="7" xfId="1" applyNumberFormat="1" applyFont="1" applyFill="1" applyBorder="1" applyAlignment="1">
      <alignment horizontal="center" vertical="top" wrapText="1"/>
    </xf>
    <xf numFmtId="0" fontId="11" fillId="4" borderId="9" xfId="1" applyNumberFormat="1" applyFont="1" applyFill="1" applyBorder="1" applyAlignment="1">
      <alignment horizontal="center" vertical="top" wrapText="1"/>
    </xf>
    <xf numFmtId="0" fontId="11" fillId="4" borderId="5" xfId="1" applyNumberFormat="1" applyFont="1" applyFill="1" applyBorder="1" applyAlignment="1">
      <alignment horizontal="center" vertical="top" wrapText="1"/>
    </xf>
    <xf numFmtId="0" fontId="11" fillId="4" borderId="6" xfId="1" applyNumberFormat="1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175" fontId="11" fillId="3" borderId="0" xfId="0" applyNumberFormat="1" applyFont="1" applyFill="1" applyAlignment="1">
      <alignment horizontal="left" wrapText="1"/>
    </xf>
    <xf numFmtId="171" fontId="11" fillId="3" borderId="5" xfId="0" applyNumberFormat="1" applyFont="1" applyFill="1" applyBorder="1" applyAlignment="1">
      <alignment horizontal="left" wrapText="1"/>
    </xf>
    <xf numFmtId="169" fontId="11" fillId="5" borderId="14" xfId="0" applyNumberFormat="1" applyFont="1" applyFill="1" applyBorder="1" applyAlignment="1">
      <alignment horizontal="center" wrapText="1"/>
    </xf>
    <xf numFmtId="169" fontId="11" fillId="5" borderId="11" xfId="0" applyNumberFormat="1" applyFont="1" applyFill="1" applyBorder="1" applyAlignment="1">
      <alignment horizontal="center" wrapText="1"/>
    </xf>
    <xf numFmtId="169" fontId="11" fillId="3" borderId="0" xfId="0" applyNumberFormat="1" applyFont="1" applyFill="1" applyBorder="1" applyAlignment="1">
      <alignment horizontal="center" wrapText="1"/>
    </xf>
    <xf numFmtId="169" fontId="11" fillId="3" borderId="14" xfId="0" applyNumberFormat="1" applyFont="1" applyFill="1" applyBorder="1" applyAlignment="1">
      <alignment horizontal="center" wrapText="1"/>
    </xf>
    <xf numFmtId="169" fontId="11" fillId="3" borderId="11" xfId="0" applyNumberFormat="1" applyFont="1" applyFill="1" applyBorder="1" applyAlignment="1">
      <alignment horizontal="center" wrapText="1"/>
    </xf>
    <xf numFmtId="172" fontId="11" fillId="3" borderId="4" xfId="0" applyNumberFormat="1" applyFont="1" applyFill="1" applyBorder="1" applyAlignment="1">
      <alignment horizontal="center" wrapText="1"/>
    </xf>
    <xf numFmtId="172" fontId="11" fillId="3" borderId="7" xfId="0" applyNumberFormat="1" applyFont="1" applyFill="1" applyBorder="1" applyAlignment="1">
      <alignment horizontal="center" wrapText="1"/>
    </xf>
    <xf numFmtId="169" fontId="11" fillId="3" borderId="4" xfId="0" applyNumberFormat="1" applyFont="1" applyFill="1" applyBorder="1" applyAlignment="1">
      <alignment horizontal="center" wrapText="1"/>
    </xf>
    <xf numFmtId="169" fontId="11" fillId="3" borderId="7" xfId="0" applyNumberFormat="1" applyFont="1" applyFill="1" applyBorder="1" applyAlignment="1">
      <alignment horizontal="center" wrapText="1"/>
    </xf>
    <xf numFmtId="169" fontId="11" fillId="3" borderId="9" xfId="0" applyNumberFormat="1" applyFont="1" applyFill="1" applyBorder="1" applyAlignment="1">
      <alignment horizontal="center" wrapText="1"/>
    </xf>
    <xf numFmtId="169" fontId="11" fillId="3" borderId="6" xfId="0" applyNumberFormat="1" applyFont="1" applyFill="1" applyBorder="1" applyAlignment="1">
      <alignment horizontal="center" wrapText="1"/>
    </xf>
    <xf numFmtId="172" fontId="11" fillId="3" borderId="14" xfId="0" applyNumberFormat="1" applyFont="1" applyFill="1" applyBorder="1" applyAlignment="1">
      <alignment horizontal="center" wrapText="1"/>
    </xf>
    <xf numFmtId="172" fontId="11" fillId="3" borderId="11" xfId="0" applyNumberFormat="1" applyFont="1" applyFill="1" applyBorder="1" applyAlignment="1">
      <alignment horizontal="center" wrapText="1"/>
    </xf>
    <xf numFmtId="172" fontId="11" fillId="5" borderId="14" xfId="0" applyNumberFormat="1" applyFont="1" applyFill="1" applyBorder="1" applyAlignment="1">
      <alignment horizontal="center" wrapText="1"/>
    </xf>
    <xf numFmtId="172" fontId="11" fillId="5" borderId="11" xfId="0" applyNumberFormat="1" applyFont="1" applyFill="1" applyBorder="1" applyAlignment="1">
      <alignment horizontal="center" wrapText="1"/>
    </xf>
    <xf numFmtId="172" fontId="11" fillId="5" borderId="9" xfId="0" applyNumberFormat="1" applyFont="1" applyFill="1" applyBorder="1" applyAlignment="1">
      <alignment horizontal="center" wrapText="1"/>
    </xf>
    <xf numFmtId="172" fontId="11" fillId="5" borderId="6" xfId="0" applyNumberFormat="1" applyFont="1" applyFill="1" applyBorder="1" applyAlignment="1">
      <alignment horizontal="center" wrapText="1"/>
    </xf>
    <xf numFmtId="169" fontId="11" fillId="5" borderId="4" xfId="0" applyNumberFormat="1" applyFont="1" applyFill="1" applyBorder="1" applyAlignment="1">
      <alignment horizontal="center" wrapText="1"/>
    </xf>
    <xf numFmtId="169" fontId="11" fillId="5" borderId="7" xfId="0" applyNumberFormat="1" applyFont="1" applyFill="1" applyBorder="1" applyAlignment="1">
      <alignment horizontal="center" wrapText="1"/>
    </xf>
    <xf numFmtId="169" fontId="11" fillId="5" borderId="9" xfId="0" applyNumberFormat="1" applyFont="1" applyFill="1" applyBorder="1" applyAlignment="1">
      <alignment horizontal="center" wrapText="1"/>
    </xf>
    <xf numFmtId="169" fontId="11" fillId="5" borderId="6" xfId="0" applyNumberFormat="1" applyFont="1" applyFill="1" applyBorder="1" applyAlignment="1">
      <alignment horizontal="center" wrapText="1"/>
    </xf>
    <xf numFmtId="172" fontId="11" fillId="5" borderId="4" xfId="0" applyNumberFormat="1" applyFont="1" applyFill="1" applyBorder="1" applyAlignment="1">
      <alignment horizontal="center" wrapText="1"/>
    </xf>
    <xf numFmtId="172" fontId="11" fillId="5" borderId="7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center" wrapText="1"/>
    </xf>
    <xf numFmtId="171" fontId="11" fillId="3" borderId="5" xfId="0" applyNumberFormat="1" applyFont="1" applyFill="1" applyBorder="1" applyAlignment="1">
      <alignment horizontal="right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169" fontId="11" fillId="3" borderId="10" xfId="0" applyNumberFormat="1" applyFont="1" applyFill="1" applyBorder="1" applyAlignment="1">
      <alignment horizontal="center" wrapText="1"/>
    </xf>
    <xf numFmtId="172" fontId="11" fillId="3" borderId="9" xfId="0" applyNumberFormat="1" applyFont="1" applyFill="1" applyBorder="1" applyAlignment="1">
      <alignment horizontal="center" wrapText="1"/>
    </xf>
    <xf numFmtId="172" fontId="11" fillId="3" borderId="6" xfId="0" applyNumberFormat="1" applyFont="1" applyFill="1" applyBorder="1" applyAlignment="1">
      <alignment horizontal="center" wrapText="1"/>
    </xf>
    <xf numFmtId="0" fontId="15" fillId="3" borderId="0" xfId="0" applyFont="1" applyFill="1" applyAlignment="1">
      <alignment horizontal="center" vertical="top" wrapText="1"/>
    </xf>
    <xf numFmtId="169" fontId="11" fillId="3" borderId="1" xfId="0" applyNumberFormat="1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 wrapText="1"/>
    </xf>
    <xf numFmtId="0" fontId="15" fillId="3" borderId="10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left" wrapText="1"/>
    </xf>
    <xf numFmtId="172" fontId="11" fillId="3" borderId="1" xfId="0" applyNumberFormat="1" applyFont="1" applyFill="1" applyBorder="1" applyAlignment="1">
      <alignment horizontal="center" wrapText="1"/>
    </xf>
    <xf numFmtId="169" fontId="11" fillId="3" borderId="13" xfId="0" applyNumberFormat="1" applyFont="1" applyFill="1" applyBorder="1" applyAlignment="1">
      <alignment horizontal="center" wrapText="1"/>
    </xf>
    <xf numFmtId="169" fontId="11" fillId="3" borderId="12" xfId="0" applyNumberFormat="1" applyFont="1" applyFill="1" applyBorder="1" applyAlignment="1">
      <alignment horizontal="center" wrapText="1"/>
    </xf>
    <xf numFmtId="0" fontId="11" fillId="3" borderId="0" xfId="0" applyFont="1" applyFill="1" applyAlignment="1">
      <alignment horizontal="left" vertical="center" wrapText="1"/>
    </xf>
    <xf numFmtId="169" fontId="11" fillId="7" borderId="9" xfId="0" applyNumberFormat="1" applyFont="1" applyFill="1" applyBorder="1" applyAlignment="1">
      <alignment horizontal="center" wrapText="1"/>
    </xf>
    <xf numFmtId="169" fontId="11" fillId="7" borderId="6" xfId="0" applyNumberFormat="1" applyFont="1" applyFill="1" applyBorder="1" applyAlignment="1">
      <alignment horizontal="center" wrapText="1"/>
    </xf>
    <xf numFmtId="172" fontId="1" fillId="5" borderId="9" xfId="0" applyNumberFormat="1" applyFont="1" applyFill="1" applyBorder="1" applyAlignment="1">
      <alignment horizontal="right" wrapText="1"/>
    </xf>
    <xf numFmtId="172" fontId="1" fillId="5" borderId="5" xfId="0" applyNumberFormat="1" applyFont="1" applyFill="1" applyBorder="1" applyAlignment="1">
      <alignment horizontal="right" wrapText="1"/>
    </xf>
    <xf numFmtId="172" fontId="1" fillId="5" borderId="6" xfId="0" applyNumberFormat="1" applyFont="1" applyFill="1" applyBorder="1" applyAlignment="1">
      <alignment horizontal="right" wrapText="1"/>
    </xf>
    <xf numFmtId="169" fontId="5" fillId="3" borderId="9" xfId="0" applyNumberFormat="1" applyFont="1" applyFill="1" applyBorder="1" applyAlignment="1">
      <alignment horizontal="right" wrapText="1"/>
    </xf>
    <xf numFmtId="169" fontId="5" fillId="3" borderId="5" xfId="0" applyNumberFormat="1" applyFont="1" applyFill="1" applyBorder="1" applyAlignment="1">
      <alignment horizontal="right" wrapText="1"/>
    </xf>
    <xf numFmtId="169" fontId="5" fillId="3" borderId="6" xfId="0" applyNumberFormat="1" applyFont="1" applyFill="1" applyBorder="1" applyAlignment="1">
      <alignment horizontal="right" wrapText="1"/>
    </xf>
    <xf numFmtId="0" fontId="1" fillId="3" borderId="9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 wrapText="1"/>
    </xf>
    <xf numFmtId="49" fontId="5" fillId="3" borderId="14" xfId="0" applyNumberFormat="1" applyFont="1" applyFill="1" applyBorder="1" applyAlignment="1">
      <alignment horizontal="center" wrapText="1"/>
    </xf>
    <xf numFmtId="49" fontId="5" fillId="3" borderId="11" xfId="0" applyNumberFormat="1" applyFont="1" applyFill="1" applyBorder="1" applyAlignment="1">
      <alignment horizontal="center" wrapText="1"/>
    </xf>
    <xf numFmtId="172" fontId="5" fillId="3" borderId="9" xfId="0" applyNumberFormat="1" applyFont="1" applyFill="1" applyBorder="1" applyAlignment="1">
      <alignment horizontal="right" wrapText="1"/>
    </xf>
    <xf numFmtId="172" fontId="5" fillId="3" borderId="5" xfId="0" applyNumberFormat="1" applyFont="1" applyFill="1" applyBorder="1" applyAlignment="1">
      <alignment horizontal="right" wrapText="1"/>
    </xf>
    <xf numFmtId="172" fontId="5" fillId="3" borderId="6" xfId="0" applyNumberFormat="1" applyFont="1" applyFill="1" applyBorder="1" applyAlignment="1">
      <alignment horizontal="right" wrapText="1"/>
    </xf>
    <xf numFmtId="0" fontId="11" fillId="3" borderId="0" xfId="0" applyFont="1" applyFill="1" applyAlignment="1">
      <alignment horizontal="right"/>
    </xf>
    <xf numFmtId="0" fontId="5" fillId="3" borderId="13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3" borderId="12" xfId="0" applyFont="1" applyFill="1" applyBorder="1" applyAlignment="1">
      <alignment horizontal="left" wrapText="1"/>
    </xf>
    <xf numFmtId="172" fontId="5" fillId="5" borderId="9" xfId="0" applyNumberFormat="1" applyFont="1" applyFill="1" applyBorder="1" applyAlignment="1">
      <alignment horizontal="right" wrapText="1"/>
    </xf>
    <xf numFmtId="172" fontId="5" fillId="5" borderId="5" xfId="0" applyNumberFormat="1" applyFont="1" applyFill="1" applyBorder="1" applyAlignment="1">
      <alignment horizontal="right" wrapText="1"/>
    </xf>
    <xf numFmtId="172" fontId="5" fillId="5" borderId="6" xfId="0" applyNumberFormat="1" applyFont="1" applyFill="1" applyBorder="1" applyAlignment="1">
      <alignment horizontal="right" wrapText="1"/>
    </xf>
    <xf numFmtId="172" fontId="5" fillId="3" borderId="10" xfId="0" applyNumberFormat="1" applyFont="1" applyFill="1" applyBorder="1" applyAlignment="1">
      <alignment horizontal="right" wrapText="1"/>
    </xf>
    <xf numFmtId="172" fontId="5" fillId="3" borderId="7" xfId="0" applyNumberFormat="1" applyFont="1" applyFill="1" applyBorder="1" applyAlignment="1">
      <alignment horizontal="right" wrapText="1"/>
    </xf>
    <xf numFmtId="49" fontId="5" fillId="3" borderId="9" xfId="0" applyNumberFormat="1" applyFont="1" applyFill="1" applyBorder="1" applyAlignment="1">
      <alignment horizontal="center" wrapText="1"/>
    </xf>
    <xf numFmtId="49" fontId="5" fillId="3" borderId="6" xfId="0" applyNumberFormat="1" applyFont="1" applyFill="1" applyBorder="1" applyAlignment="1">
      <alignment horizontal="center" wrapText="1"/>
    </xf>
    <xf numFmtId="49" fontId="5" fillId="3" borderId="4" xfId="0" applyNumberFormat="1" applyFont="1" applyFill="1" applyBorder="1" applyAlignment="1">
      <alignment horizontal="center" wrapText="1"/>
    </xf>
    <xf numFmtId="49" fontId="5" fillId="3" borderId="7" xfId="0" applyNumberFormat="1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5" fillId="4" borderId="14" xfId="0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center" wrapText="1"/>
    </xf>
    <xf numFmtId="172" fontId="5" fillId="3" borderId="4" xfId="0" applyNumberFormat="1" applyFont="1" applyFill="1" applyBorder="1" applyAlignment="1">
      <alignment horizontal="right" wrapText="1"/>
    </xf>
    <xf numFmtId="49" fontId="3" fillId="3" borderId="14" xfId="0" applyNumberFormat="1" applyFont="1" applyFill="1" applyBorder="1" applyAlignment="1">
      <alignment horizontal="center" wrapText="1"/>
    </xf>
    <xf numFmtId="49" fontId="3" fillId="3" borderId="11" xfId="0" applyNumberFormat="1" applyFont="1" applyFill="1" applyBorder="1" applyAlignment="1">
      <alignment horizontal="center" wrapText="1"/>
    </xf>
    <xf numFmtId="169" fontId="1" fillId="3" borderId="9" xfId="0" applyNumberFormat="1" applyFont="1" applyFill="1" applyBorder="1" applyAlignment="1">
      <alignment horizontal="right" wrapText="1"/>
    </xf>
    <xf numFmtId="169" fontId="1" fillId="3" borderId="5" xfId="0" applyNumberFormat="1" applyFont="1" applyFill="1" applyBorder="1" applyAlignment="1">
      <alignment horizontal="right" wrapText="1"/>
    </xf>
    <xf numFmtId="169" fontId="1" fillId="3" borderId="6" xfId="0" applyNumberFormat="1" applyFont="1" applyFill="1" applyBorder="1" applyAlignment="1">
      <alignment horizontal="right" wrapText="1"/>
    </xf>
    <xf numFmtId="169" fontId="5" fillId="3" borderId="13" xfId="0" applyNumberFormat="1" applyFont="1" applyFill="1" applyBorder="1" applyAlignment="1">
      <alignment horizontal="right" wrapText="1"/>
    </xf>
    <xf numFmtId="169" fontId="5" fillId="3" borderId="0" xfId="0" applyNumberFormat="1" applyFont="1" applyFill="1" applyBorder="1" applyAlignment="1">
      <alignment horizontal="right" wrapText="1"/>
    </xf>
    <xf numFmtId="169" fontId="5" fillId="3" borderId="12" xfId="0" applyNumberFormat="1" applyFont="1" applyFill="1" applyBorder="1" applyAlignment="1">
      <alignment horizontal="right" wrapText="1"/>
    </xf>
  </cellXfs>
  <cellStyles count="2">
    <cellStyle name="Денежный" xfId="1" builtinId="4"/>
    <cellStyle name="Обычный" xfId="0" builtinId="0"/>
  </cellStyles>
  <dxfs count="17"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 patternType="solid">
          <bgColor indexed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BL72"/>
  <sheetViews>
    <sheetView view="pageBreakPreview" topLeftCell="A28" zoomScale="60" zoomScaleNormal="80" workbookViewId="0">
      <selection activeCell="R58" sqref="R58"/>
    </sheetView>
  </sheetViews>
  <sheetFormatPr defaultRowHeight="20.25" x14ac:dyDescent="0.25"/>
  <cols>
    <col min="1" max="1" width="35.42578125" style="126" customWidth="1"/>
    <col min="2" max="2" width="26.42578125" style="126" customWidth="1"/>
    <col min="3" max="3" width="33" style="126" customWidth="1"/>
    <col min="4" max="4" width="28" style="126" customWidth="1"/>
    <col min="5" max="12" width="9.140625" style="126"/>
    <col min="13" max="13" width="13.28515625" style="126" customWidth="1"/>
    <col min="14" max="256" width="9.140625" style="126"/>
    <col min="257" max="257" width="25.5703125" style="126" customWidth="1"/>
    <col min="258" max="258" width="26.42578125" style="126" customWidth="1"/>
    <col min="259" max="259" width="29.42578125" style="126" customWidth="1"/>
    <col min="260" max="260" width="28" style="126" customWidth="1"/>
    <col min="261" max="512" width="9.140625" style="126"/>
    <col min="513" max="513" width="25.5703125" style="126" customWidth="1"/>
    <col min="514" max="514" width="26.42578125" style="126" customWidth="1"/>
    <col min="515" max="515" width="29.42578125" style="126" customWidth="1"/>
    <col min="516" max="516" width="28" style="126" customWidth="1"/>
    <col min="517" max="768" width="9.140625" style="126"/>
    <col min="769" max="769" width="25.5703125" style="126" customWidth="1"/>
    <col min="770" max="770" width="26.42578125" style="126" customWidth="1"/>
    <col min="771" max="771" width="29.42578125" style="126" customWidth="1"/>
    <col min="772" max="772" width="28" style="126" customWidth="1"/>
    <col min="773" max="1024" width="9.140625" style="126"/>
    <col min="1025" max="1025" width="25.5703125" style="126" customWidth="1"/>
    <col min="1026" max="1026" width="26.42578125" style="126" customWidth="1"/>
    <col min="1027" max="1027" width="29.42578125" style="126" customWidth="1"/>
    <col min="1028" max="1028" width="28" style="126" customWidth="1"/>
    <col min="1029" max="1280" width="9.140625" style="126"/>
    <col min="1281" max="1281" width="25.5703125" style="126" customWidth="1"/>
    <col min="1282" max="1282" width="26.42578125" style="126" customWidth="1"/>
    <col min="1283" max="1283" width="29.42578125" style="126" customWidth="1"/>
    <col min="1284" max="1284" width="28" style="126" customWidth="1"/>
    <col min="1285" max="1536" width="9.140625" style="126"/>
    <col min="1537" max="1537" width="25.5703125" style="126" customWidth="1"/>
    <col min="1538" max="1538" width="26.42578125" style="126" customWidth="1"/>
    <col min="1539" max="1539" width="29.42578125" style="126" customWidth="1"/>
    <col min="1540" max="1540" width="28" style="126" customWidth="1"/>
    <col min="1541" max="1792" width="9.140625" style="126"/>
    <col min="1793" max="1793" width="25.5703125" style="126" customWidth="1"/>
    <col min="1794" max="1794" width="26.42578125" style="126" customWidth="1"/>
    <col min="1795" max="1795" width="29.42578125" style="126" customWidth="1"/>
    <col min="1796" max="1796" width="28" style="126" customWidth="1"/>
    <col min="1797" max="2048" width="9.140625" style="126"/>
    <col min="2049" max="2049" width="25.5703125" style="126" customWidth="1"/>
    <col min="2050" max="2050" width="26.42578125" style="126" customWidth="1"/>
    <col min="2051" max="2051" width="29.42578125" style="126" customWidth="1"/>
    <col min="2052" max="2052" width="28" style="126" customWidth="1"/>
    <col min="2053" max="2304" width="9.140625" style="126"/>
    <col min="2305" max="2305" width="25.5703125" style="126" customWidth="1"/>
    <col min="2306" max="2306" width="26.42578125" style="126" customWidth="1"/>
    <col min="2307" max="2307" width="29.42578125" style="126" customWidth="1"/>
    <col min="2308" max="2308" width="28" style="126" customWidth="1"/>
    <col min="2309" max="2560" width="9.140625" style="126"/>
    <col min="2561" max="2561" width="25.5703125" style="126" customWidth="1"/>
    <col min="2562" max="2562" width="26.42578125" style="126" customWidth="1"/>
    <col min="2563" max="2563" width="29.42578125" style="126" customWidth="1"/>
    <col min="2564" max="2564" width="28" style="126" customWidth="1"/>
    <col min="2565" max="2816" width="9.140625" style="126"/>
    <col min="2817" max="2817" width="25.5703125" style="126" customWidth="1"/>
    <col min="2818" max="2818" width="26.42578125" style="126" customWidth="1"/>
    <col min="2819" max="2819" width="29.42578125" style="126" customWidth="1"/>
    <col min="2820" max="2820" width="28" style="126" customWidth="1"/>
    <col min="2821" max="3072" width="9.140625" style="126"/>
    <col min="3073" max="3073" width="25.5703125" style="126" customWidth="1"/>
    <col min="3074" max="3074" width="26.42578125" style="126" customWidth="1"/>
    <col min="3075" max="3075" width="29.42578125" style="126" customWidth="1"/>
    <col min="3076" max="3076" width="28" style="126" customWidth="1"/>
    <col min="3077" max="3328" width="9.140625" style="126"/>
    <col min="3329" max="3329" width="25.5703125" style="126" customWidth="1"/>
    <col min="3330" max="3330" width="26.42578125" style="126" customWidth="1"/>
    <col min="3331" max="3331" width="29.42578125" style="126" customWidth="1"/>
    <col min="3332" max="3332" width="28" style="126" customWidth="1"/>
    <col min="3333" max="3584" width="9.140625" style="126"/>
    <col min="3585" max="3585" width="25.5703125" style="126" customWidth="1"/>
    <col min="3586" max="3586" width="26.42578125" style="126" customWidth="1"/>
    <col min="3587" max="3587" width="29.42578125" style="126" customWidth="1"/>
    <col min="3588" max="3588" width="28" style="126" customWidth="1"/>
    <col min="3589" max="3840" width="9.140625" style="126"/>
    <col min="3841" max="3841" width="25.5703125" style="126" customWidth="1"/>
    <col min="3842" max="3842" width="26.42578125" style="126" customWidth="1"/>
    <col min="3843" max="3843" width="29.42578125" style="126" customWidth="1"/>
    <col min="3844" max="3844" width="28" style="126" customWidth="1"/>
    <col min="3845" max="4096" width="9.140625" style="126"/>
    <col min="4097" max="4097" width="25.5703125" style="126" customWidth="1"/>
    <col min="4098" max="4098" width="26.42578125" style="126" customWidth="1"/>
    <col min="4099" max="4099" width="29.42578125" style="126" customWidth="1"/>
    <col min="4100" max="4100" width="28" style="126" customWidth="1"/>
    <col min="4101" max="4352" width="9.140625" style="126"/>
    <col min="4353" max="4353" width="25.5703125" style="126" customWidth="1"/>
    <col min="4354" max="4354" width="26.42578125" style="126" customWidth="1"/>
    <col min="4355" max="4355" width="29.42578125" style="126" customWidth="1"/>
    <col min="4356" max="4356" width="28" style="126" customWidth="1"/>
    <col min="4357" max="4608" width="9.140625" style="126"/>
    <col min="4609" max="4609" width="25.5703125" style="126" customWidth="1"/>
    <col min="4610" max="4610" width="26.42578125" style="126" customWidth="1"/>
    <col min="4611" max="4611" width="29.42578125" style="126" customWidth="1"/>
    <col min="4612" max="4612" width="28" style="126" customWidth="1"/>
    <col min="4613" max="4864" width="9.140625" style="126"/>
    <col min="4865" max="4865" width="25.5703125" style="126" customWidth="1"/>
    <col min="4866" max="4866" width="26.42578125" style="126" customWidth="1"/>
    <col min="4867" max="4867" width="29.42578125" style="126" customWidth="1"/>
    <col min="4868" max="4868" width="28" style="126" customWidth="1"/>
    <col min="4869" max="5120" width="9.140625" style="126"/>
    <col min="5121" max="5121" width="25.5703125" style="126" customWidth="1"/>
    <col min="5122" max="5122" width="26.42578125" style="126" customWidth="1"/>
    <col min="5123" max="5123" width="29.42578125" style="126" customWidth="1"/>
    <col min="5124" max="5124" width="28" style="126" customWidth="1"/>
    <col min="5125" max="5376" width="9.140625" style="126"/>
    <col min="5377" max="5377" width="25.5703125" style="126" customWidth="1"/>
    <col min="5378" max="5378" width="26.42578125" style="126" customWidth="1"/>
    <col min="5379" max="5379" width="29.42578125" style="126" customWidth="1"/>
    <col min="5380" max="5380" width="28" style="126" customWidth="1"/>
    <col min="5381" max="5632" width="9.140625" style="126"/>
    <col min="5633" max="5633" width="25.5703125" style="126" customWidth="1"/>
    <col min="5634" max="5634" width="26.42578125" style="126" customWidth="1"/>
    <col min="5635" max="5635" width="29.42578125" style="126" customWidth="1"/>
    <col min="5636" max="5636" width="28" style="126" customWidth="1"/>
    <col min="5637" max="5888" width="9.140625" style="126"/>
    <col min="5889" max="5889" width="25.5703125" style="126" customWidth="1"/>
    <col min="5890" max="5890" width="26.42578125" style="126" customWidth="1"/>
    <col min="5891" max="5891" width="29.42578125" style="126" customWidth="1"/>
    <col min="5892" max="5892" width="28" style="126" customWidth="1"/>
    <col min="5893" max="6144" width="9.140625" style="126"/>
    <col min="6145" max="6145" width="25.5703125" style="126" customWidth="1"/>
    <col min="6146" max="6146" width="26.42578125" style="126" customWidth="1"/>
    <col min="6147" max="6147" width="29.42578125" style="126" customWidth="1"/>
    <col min="6148" max="6148" width="28" style="126" customWidth="1"/>
    <col min="6149" max="6400" width="9.140625" style="126"/>
    <col min="6401" max="6401" width="25.5703125" style="126" customWidth="1"/>
    <col min="6402" max="6402" width="26.42578125" style="126" customWidth="1"/>
    <col min="6403" max="6403" width="29.42578125" style="126" customWidth="1"/>
    <col min="6404" max="6404" width="28" style="126" customWidth="1"/>
    <col min="6405" max="6656" width="9.140625" style="126"/>
    <col min="6657" max="6657" width="25.5703125" style="126" customWidth="1"/>
    <col min="6658" max="6658" width="26.42578125" style="126" customWidth="1"/>
    <col min="6659" max="6659" width="29.42578125" style="126" customWidth="1"/>
    <col min="6660" max="6660" width="28" style="126" customWidth="1"/>
    <col min="6661" max="6912" width="9.140625" style="126"/>
    <col min="6913" max="6913" width="25.5703125" style="126" customWidth="1"/>
    <col min="6914" max="6914" width="26.42578125" style="126" customWidth="1"/>
    <col min="6915" max="6915" width="29.42578125" style="126" customWidth="1"/>
    <col min="6916" max="6916" width="28" style="126" customWidth="1"/>
    <col min="6917" max="7168" width="9.140625" style="126"/>
    <col min="7169" max="7169" width="25.5703125" style="126" customWidth="1"/>
    <col min="7170" max="7170" width="26.42578125" style="126" customWidth="1"/>
    <col min="7171" max="7171" width="29.42578125" style="126" customWidth="1"/>
    <col min="7172" max="7172" width="28" style="126" customWidth="1"/>
    <col min="7173" max="7424" width="9.140625" style="126"/>
    <col min="7425" max="7425" width="25.5703125" style="126" customWidth="1"/>
    <col min="7426" max="7426" width="26.42578125" style="126" customWidth="1"/>
    <col min="7427" max="7427" width="29.42578125" style="126" customWidth="1"/>
    <col min="7428" max="7428" width="28" style="126" customWidth="1"/>
    <col min="7429" max="7680" width="9.140625" style="126"/>
    <col min="7681" max="7681" width="25.5703125" style="126" customWidth="1"/>
    <col min="7682" max="7682" width="26.42578125" style="126" customWidth="1"/>
    <col min="7683" max="7683" width="29.42578125" style="126" customWidth="1"/>
    <col min="7684" max="7684" width="28" style="126" customWidth="1"/>
    <col min="7685" max="7936" width="9.140625" style="126"/>
    <col min="7937" max="7937" width="25.5703125" style="126" customWidth="1"/>
    <col min="7938" max="7938" width="26.42578125" style="126" customWidth="1"/>
    <col min="7939" max="7939" width="29.42578125" style="126" customWidth="1"/>
    <col min="7940" max="7940" width="28" style="126" customWidth="1"/>
    <col min="7941" max="8192" width="9.140625" style="126"/>
    <col min="8193" max="8193" width="25.5703125" style="126" customWidth="1"/>
    <col min="8194" max="8194" width="26.42578125" style="126" customWidth="1"/>
    <col min="8195" max="8195" width="29.42578125" style="126" customWidth="1"/>
    <col min="8196" max="8196" width="28" style="126" customWidth="1"/>
    <col min="8197" max="8448" width="9.140625" style="126"/>
    <col min="8449" max="8449" width="25.5703125" style="126" customWidth="1"/>
    <col min="8450" max="8450" width="26.42578125" style="126" customWidth="1"/>
    <col min="8451" max="8451" width="29.42578125" style="126" customWidth="1"/>
    <col min="8452" max="8452" width="28" style="126" customWidth="1"/>
    <col min="8453" max="8704" width="9.140625" style="126"/>
    <col min="8705" max="8705" width="25.5703125" style="126" customWidth="1"/>
    <col min="8706" max="8706" width="26.42578125" style="126" customWidth="1"/>
    <col min="8707" max="8707" width="29.42578125" style="126" customWidth="1"/>
    <col min="8708" max="8708" width="28" style="126" customWidth="1"/>
    <col min="8709" max="8960" width="9.140625" style="126"/>
    <col min="8961" max="8961" width="25.5703125" style="126" customWidth="1"/>
    <col min="8962" max="8962" width="26.42578125" style="126" customWidth="1"/>
    <col min="8963" max="8963" width="29.42578125" style="126" customWidth="1"/>
    <col min="8964" max="8964" width="28" style="126" customWidth="1"/>
    <col min="8965" max="9216" width="9.140625" style="126"/>
    <col min="9217" max="9217" width="25.5703125" style="126" customWidth="1"/>
    <col min="9218" max="9218" width="26.42578125" style="126" customWidth="1"/>
    <col min="9219" max="9219" width="29.42578125" style="126" customWidth="1"/>
    <col min="9220" max="9220" width="28" style="126" customWidth="1"/>
    <col min="9221" max="9472" width="9.140625" style="126"/>
    <col min="9473" max="9473" width="25.5703125" style="126" customWidth="1"/>
    <col min="9474" max="9474" width="26.42578125" style="126" customWidth="1"/>
    <col min="9475" max="9475" width="29.42578125" style="126" customWidth="1"/>
    <col min="9476" max="9476" width="28" style="126" customWidth="1"/>
    <col min="9477" max="9728" width="9.140625" style="126"/>
    <col min="9729" max="9729" width="25.5703125" style="126" customWidth="1"/>
    <col min="9730" max="9730" width="26.42578125" style="126" customWidth="1"/>
    <col min="9731" max="9731" width="29.42578125" style="126" customWidth="1"/>
    <col min="9732" max="9732" width="28" style="126" customWidth="1"/>
    <col min="9733" max="9984" width="9.140625" style="126"/>
    <col min="9985" max="9985" width="25.5703125" style="126" customWidth="1"/>
    <col min="9986" max="9986" width="26.42578125" style="126" customWidth="1"/>
    <col min="9987" max="9987" width="29.42578125" style="126" customWidth="1"/>
    <col min="9988" max="9988" width="28" style="126" customWidth="1"/>
    <col min="9989" max="10240" width="9.140625" style="126"/>
    <col min="10241" max="10241" width="25.5703125" style="126" customWidth="1"/>
    <col min="10242" max="10242" width="26.42578125" style="126" customWidth="1"/>
    <col min="10243" max="10243" width="29.42578125" style="126" customWidth="1"/>
    <col min="10244" max="10244" width="28" style="126" customWidth="1"/>
    <col min="10245" max="10496" width="9.140625" style="126"/>
    <col min="10497" max="10497" width="25.5703125" style="126" customWidth="1"/>
    <col min="10498" max="10498" width="26.42578125" style="126" customWidth="1"/>
    <col min="10499" max="10499" width="29.42578125" style="126" customWidth="1"/>
    <col min="10500" max="10500" width="28" style="126" customWidth="1"/>
    <col min="10501" max="10752" width="9.140625" style="126"/>
    <col min="10753" max="10753" width="25.5703125" style="126" customWidth="1"/>
    <col min="10754" max="10754" width="26.42578125" style="126" customWidth="1"/>
    <col min="10755" max="10755" width="29.42578125" style="126" customWidth="1"/>
    <col min="10756" max="10756" width="28" style="126" customWidth="1"/>
    <col min="10757" max="11008" width="9.140625" style="126"/>
    <col min="11009" max="11009" width="25.5703125" style="126" customWidth="1"/>
    <col min="11010" max="11010" width="26.42578125" style="126" customWidth="1"/>
    <col min="11011" max="11011" width="29.42578125" style="126" customWidth="1"/>
    <col min="11012" max="11012" width="28" style="126" customWidth="1"/>
    <col min="11013" max="11264" width="9.140625" style="126"/>
    <col min="11265" max="11265" width="25.5703125" style="126" customWidth="1"/>
    <col min="11266" max="11266" width="26.42578125" style="126" customWidth="1"/>
    <col min="11267" max="11267" width="29.42578125" style="126" customWidth="1"/>
    <col min="11268" max="11268" width="28" style="126" customWidth="1"/>
    <col min="11269" max="11520" width="9.140625" style="126"/>
    <col min="11521" max="11521" width="25.5703125" style="126" customWidth="1"/>
    <col min="11522" max="11522" width="26.42578125" style="126" customWidth="1"/>
    <col min="11523" max="11523" width="29.42578125" style="126" customWidth="1"/>
    <col min="11524" max="11524" width="28" style="126" customWidth="1"/>
    <col min="11525" max="11776" width="9.140625" style="126"/>
    <col min="11777" max="11777" width="25.5703125" style="126" customWidth="1"/>
    <col min="11778" max="11778" width="26.42578125" style="126" customWidth="1"/>
    <col min="11779" max="11779" width="29.42578125" style="126" customWidth="1"/>
    <col min="11780" max="11780" width="28" style="126" customWidth="1"/>
    <col min="11781" max="12032" width="9.140625" style="126"/>
    <col min="12033" max="12033" width="25.5703125" style="126" customWidth="1"/>
    <col min="12034" max="12034" width="26.42578125" style="126" customWidth="1"/>
    <col min="12035" max="12035" width="29.42578125" style="126" customWidth="1"/>
    <col min="12036" max="12036" width="28" style="126" customWidth="1"/>
    <col min="12037" max="12288" width="9.140625" style="126"/>
    <col min="12289" max="12289" width="25.5703125" style="126" customWidth="1"/>
    <col min="12290" max="12290" width="26.42578125" style="126" customWidth="1"/>
    <col min="12291" max="12291" width="29.42578125" style="126" customWidth="1"/>
    <col min="12292" max="12292" width="28" style="126" customWidth="1"/>
    <col min="12293" max="12544" width="9.140625" style="126"/>
    <col min="12545" max="12545" width="25.5703125" style="126" customWidth="1"/>
    <col min="12546" max="12546" width="26.42578125" style="126" customWidth="1"/>
    <col min="12547" max="12547" width="29.42578125" style="126" customWidth="1"/>
    <col min="12548" max="12548" width="28" style="126" customWidth="1"/>
    <col min="12549" max="12800" width="9.140625" style="126"/>
    <col min="12801" max="12801" width="25.5703125" style="126" customWidth="1"/>
    <col min="12802" max="12802" width="26.42578125" style="126" customWidth="1"/>
    <col min="12803" max="12803" width="29.42578125" style="126" customWidth="1"/>
    <col min="12804" max="12804" width="28" style="126" customWidth="1"/>
    <col min="12805" max="13056" width="9.140625" style="126"/>
    <col min="13057" max="13057" width="25.5703125" style="126" customWidth="1"/>
    <col min="13058" max="13058" width="26.42578125" style="126" customWidth="1"/>
    <col min="13059" max="13059" width="29.42578125" style="126" customWidth="1"/>
    <col min="13060" max="13060" width="28" style="126" customWidth="1"/>
    <col min="13061" max="13312" width="9.140625" style="126"/>
    <col min="13313" max="13313" width="25.5703125" style="126" customWidth="1"/>
    <col min="13314" max="13314" width="26.42578125" style="126" customWidth="1"/>
    <col min="13315" max="13315" width="29.42578125" style="126" customWidth="1"/>
    <col min="13316" max="13316" width="28" style="126" customWidth="1"/>
    <col min="13317" max="13568" width="9.140625" style="126"/>
    <col min="13569" max="13569" width="25.5703125" style="126" customWidth="1"/>
    <col min="13570" max="13570" width="26.42578125" style="126" customWidth="1"/>
    <col min="13571" max="13571" width="29.42578125" style="126" customWidth="1"/>
    <col min="13572" max="13572" width="28" style="126" customWidth="1"/>
    <col min="13573" max="13824" width="9.140625" style="126"/>
    <col min="13825" max="13825" width="25.5703125" style="126" customWidth="1"/>
    <col min="13826" max="13826" width="26.42578125" style="126" customWidth="1"/>
    <col min="13827" max="13827" width="29.42578125" style="126" customWidth="1"/>
    <col min="13828" max="13828" width="28" style="126" customWidth="1"/>
    <col min="13829" max="14080" width="9.140625" style="126"/>
    <col min="14081" max="14081" width="25.5703125" style="126" customWidth="1"/>
    <col min="14082" max="14082" width="26.42578125" style="126" customWidth="1"/>
    <col min="14083" max="14083" width="29.42578125" style="126" customWidth="1"/>
    <col min="14084" max="14084" width="28" style="126" customWidth="1"/>
    <col min="14085" max="14336" width="9.140625" style="126"/>
    <col min="14337" max="14337" width="25.5703125" style="126" customWidth="1"/>
    <col min="14338" max="14338" width="26.42578125" style="126" customWidth="1"/>
    <col min="14339" max="14339" width="29.42578125" style="126" customWidth="1"/>
    <col min="14340" max="14340" width="28" style="126" customWidth="1"/>
    <col min="14341" max="14592" width="9.140625" style="126"/>
    <col min="14593" max="14593" width="25.5703125" style="126" customWidth="1"/>
    <col min="14594" max="14594" width="26.42578125" style="126" customWidth="1"/>
    <col min="14595" max="14595" width="29.42578125" style="126" customWidth="1"/>
    <col min="14596" max="14596" width="28" style="126" customWidth="1"/>
    <col min="14597" max="14848" width="9.140625" style="126"/>
    <col min="14849" max="14849" width="25.5703125" style="126" customWidth="1"/>
    <col min="14850" max="14850" width="26.42578125" style="126" customWidth="1"/>
    <col min="14851" max="14851" width="29.42578125" style="126" customWidth="1"/>
    <col min="14852" max="14852" width="28" style="126" customWidth="1"/>
    <col min="14853" max="15104" width="9.140625" style="126"/>
    <col min="15105" max="15105" width="25.5703125" style="126" customWidth="1"/>
    <col min="15106" max="15106" width="26.42578125" style="126" customWidth="1"/>
    <col min="15107" max="15107" width="29.42578125" style="126" customWidth="1"/>
    <col min="15108" max="15108" width="28" style="126" customWidth="1"/>
    <col min="15109" max="15360" width="9.140625" style="126"/>
    <col min="15361" max="15361" width="25.5703125" style="126" customWidth="1"/>
    <col min="15362" max="15362" width="26.42578125" style="126" customWidth="1"/>
    <col min="15363" max="15363" width="29.42578125" style="126" customWidth="1"/>
    <col min="15364" max="15364" width="28" style="126" customWidth="1"/>
    <col min="15365" max="15616" width="9.140625" style="126"/>
    <col min="15617" max="15617" width="25.5703125" style="126" customWidth="1"/>
    <col min="15618" max="15618" width="26.42578125" style="126" customWidth="1"/>
    <col min="15619" max="15619" width="29.42578125" style="126" customWidth="1"/>
    <col min="15620" max="15620" width="28" style="126" customWidth="1"/>
    <col min="15621" max="15872" width="9.140625" style="126"/>
    <col min="15873" max="15873" width="25.5703125" style="126" customWidth="1"/>
    <col min="15874" max="15874" width="26.42578125" style="126" customWidth="1"/>
    <col min="15875" max="15875" width="29.42578125" style="126" customWidth="1"/>
    <col min="15876" max="15876" width="28" style="126" customWidth="1"/>
    <col min="15877" max="16128" width="9.140625" style="126"/>
    <col min="16129" max="16129" width="25.5703125" style="126" customWidth="1"/>
    <col min="16130" max="16130" width="26.42578125" style="126" customWidth="1"/>
    <col min="16131" max="16131" width="29.42578125" style="126" customWidth="1"/>
    <col min="16132" max="16132" width="28" style="126" customWidth="1"/>
    <col min="16133" max="16384" width="9.140625" style="126"/>
  </cols>
  <sheetData>
    <row r="1" spans="1:13" ht="20.25" customHeight="1" x14ac:dyDescent="0.3">
      <c r="A1" s="158" t="s">
        <v>326</v>
      </c>
      <c r="B1" s="159"/>
      <c r="C1" s="159"/>
      <c r="D1" s="159"/>
      <c r="E1" s="159"/>
      <c r="F1" s="160"/>
      <c r="G1" s="160"/>
      <c r="H1" s="160"/>
      <c r="I1" s="160"/>
      <c r="J1" s="160"/>
      <c r="K1" s="160"/>
      <c r="L1" s="160"/>
      <c r="M1" s="160"/>
    </row>
    <row r="2" spans="1:13" ht="54" customHeight="1" x14ac:dyDescent="0.25">
      <c r="A2" s="161" t="s">
        <v>327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3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</row>
    <row r="4" spans="1:13" s="129" customFormat="1" x14ac:dyDescent="0.25">
      <c r="A4" s="128" t="s">
        <v>328</v>
      </c>
      <c r="B4" s="128"/>
      <c r="C4" s="128"/>
      <c r="D4" s="128"/>
      <c r="E4" s="128"/>
      <c r="F4" s="127"/>
      <c r="G4" s="127"/>
      <c r="H4" s="127"/>
      <c r="I4" s="127"/>
      <c r="J4" s="127"/>
      <c r="K4" s="127"/>
      <c r="L4" s="127"/>
      <c r="M4" s="127"/>
    </row>
    <row r="5" spans="1:13" x14ac:dyDescent="0.25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</row>
    <row r="6" spans="1:13" ht="40.5" x14ac:dyDescent="0.25">
      <c r="A6" s="156" t="s">
        <v>329</v>
      </c>
      <c r="B6" s="156" t="s">
        <v>330</v>
      </c>
      <c r="C6" s="156" t="s">
        <v>331</v>
      </c>
      <c r="D6" s="127"/>
      <c r="E6" s="127"/>
      <c r="F6" s="127"/>
      <c r="G6" s="127"/>
      <c r="H6" s="127"/>
      <c r="I6" s="127"/>
      <c r="J6" s="127"/>
      <c r="K6" s="127"/>
      <c r="L6" s="127"/>
      <c r="M6" s="127"/>
    </row>
    <row r="7" spans="1:13" x14ac:dyDescent="0.25">
      <c r="A7" s="131" t="s">
        <v>332</v>
      </c>
      <c r="B7" s="131"/>
      <c r="C7" s="131"/>
      <c r="D7" s="127"/>
      <c r="E7" s="127"/>
      <c r="F7" s="127"/>
      <c r="G7" s="127"/>
      <c r="H7" s="127"/>
      <c r="I7" s="127"/>
      <c r="J7" s="127"/>
      <c r="K7" s="127"/>
      <c r="L7" s="127"/>
      <c r="M7" s="127"/>
    </row>
    <row r="8" spans="1:13" x14ac:dyDescent="0.25">
      <c r="A8" s="131" t="s">
        <v>333</v>
      </c>
      <c r="B8" s="132">
        <v>520000</v>
      </c>
      <c r="C8" s="132">
        <v>100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</row>
    <row r="9" spans="1:13" x14ac:dyDescent="0.25">
      <c r="A9" s="131" t="s">
        <v>334</v>
      </c>
      <c r="B9" s="130" t="s">
        <v>335</v>
      </c>
      <c r="C9" s="130" t="s">
        <v>335</v>
      </c>
      <c r="D9" s="127"/>
      <c r="E9" s="127"/>
      <c r="F9" s="127"/>
      <c r="G9" s="127"/>
      <c r="H9" s="127"/>
      <c r="I9" s="127"/>
      <c r="J9" s="127"/>
      <c r="K9" s="127"/>
      <c r="L9" s="127"/>
      <c r="M9" s="127"/>
    </row>
    <row r="10" spans="1:13" x14ac:dyDescent="0.25">
      <c r="A10" s="131" t="s">
        <v>336</v>
      </c>
      <c r="B10" s="132">
        <v>417916</v>
      </c>
      <c r="C10" s="132">
        <v>80.368399999999994</v>
      </c>
      <c r="D10" s="127"/>
      <c r="E10" s="127"/>
      <c r="F10" s="127"/>
      <c r="G10" s="127"/>
      <c r="H10" s="127"/>
      <c r="I10" s="127"/>
      <c r="J10" s="127"/>
      <c r="K10" s="127"/>
      <c r="L10" s="127"/>
      <c r="M10" s="127"/>
    </row>
    <row r="11" spans="1:13" x14ac:dyDescent="0.25">
      <c r="A11" s="131" t="s">
        <v>337</v>
      </c>
      <c r="B11" s="132">
        <v>102084</v>
      </c>
      <c r="C11" s="132">
        <v>19.631599999999999</v>
      </c>
      <c r="D11" s="127"/>
      <c r="E11" s="127"/>
      <c r="F11" s="127"/>
      <c r="G11" s="127"/>
      <c r="H11" s="127"/>
      <c r="I11" s="127"/>
      <c r="J11" s="127"/>
      <c r="K11" s="127"/>
      <c r="L11" s="127"/>
      <c r="M11" s="127"/>
    </row>
    <row r="12" spans="1:13" x14ac:dyDescent="0.25">
      <c r="A12" s="131" t="s">
        <v>338</v>
      </c>
      <c r="B12" s="131"/>
      <c r="C12" s="131"/>
      <c r="D12" s="127"/>
      <c r="E12" s="127"/>
      <c r="F12" s="127"/>
      <c r="G12" s="127"/>
      <c r="H12" s="127"/>
      <c r="I12" s="127"/>
      <c r="J12" s="127"/>
      <c r="K12" s="127"/>
      <c r="L12" s="127"/>
      <c r="M12" s="127"/>
    </row>
    <row r="13" spans="1:13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</row>
    <row r="14" spans="1:13" ht="16.5" customHeight="1" x14ac:dyDescent="0.25">
      <c r="A14" s="128" t="s">
        <v>339</v>
      </c>
      <c r="B14" s="128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</row>
    <row r="15" spans="1:13" ht="12.75" customHeight="1" thickBot="1" x14ac:dyDescent="0.3">
      <c r="A15" s="163"/>
      <c r="B15" s="163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</row>
    <row r="16" spans="1:13" ht="65.25" customHeight="1" thickBot="1" x14ac:dyDescent="0.3">
      <c r="A16" s="133" t="s">
        <v>340</v>
      </c>
      <c r="B16" s="134" t="s">
        <v>6</v>
      </c>
      <c r="C16" s="135" t="s">
        <v>341</v>
      </c>
      <c r="D16" s="136" t="s">
        <v>342</v>
      </c>
      <c r="E16" s="127"/>
      <c r="F16" s="127"/>
      <c r="G16" s="127"/>
      <c r="H16" s="127"/>
      <c r="I16" s="127"/>
      <c r="J16" s="127"/>
      <c r="K16" s="127"/>
      <c r="L16" s="127"/>
      <c r="M16" s="127"/>
    </row>
    <row r="17" spans="1:64" s="142" customFormat="1" ht="42" customHeight="1" thickBot="1" x14ac:dyDescent="0.3">
      <c r="A17" s="137" t="s">
        <v>343</v>
      </c>
      <c r="B17" s="138" t="s">
        <v>344</v>
      </c>
      <c r="C17" s="139">
        <v>1</v>
      </c>
      <c r="D17" s="140">
        <v>1</v>
      </c>
      <c r="E17" s="141"/>
      <c r="F17" s="141"/>
      <c r="G17" s="127"/>
      <c r="H17" s="127"/>
      <c r="I17" s="127"/>
      <c r="J17" s="127"/>
      <c r="K17" s="127"/>
      <c r="L17" s="127"/>
      <c r="M17" s="127"/>
    </row>
    <row r="18" spans="1:64" s="142" customFormat="1" ht="51" customHeight="1" thickBot="1" x14ac:dyDescent="0.3">
      <c r="A18" s="137" t="s">
        <v>345</v>
      </c>
      <c r="B18" s="138" t="s">
        <v>344</v>
      </c>
      <c r="C18" s="139">
        <v>1</v>
      </c>
      <c r="D18" s="140">
        <v>1</v>
      </c>
      <c r="E18" s="141"/>
      <c r="F18" s="141"/>
      <c r="G18" s="127"/>
      <c r="H18" s="127"/>
      <c r="I18" s="127"/>
      <c r="J18" s="127"/>
      <c r="K18" s="127"/>
      <c r="L18" s="127"/>
      <c r="M18" s="127"/>
      <c r="BL18" s="142" t="s">
        <v>341</v>
      </c>
    </row>
    <row r="19" spans="1:64" s="142" customFormat="1" ht="45" customHeight="1" thickBot="1" x14ac:dyDescent="0.3">
      <c r="A19" s="137" t="s">
        <v>346</v>
      </c>
      <c r="B19" s="138" t="s">
        <v>344</v>
      </c>
      <c r="C19" s="139">
        <v>0</v>
      </c>
      <c r="D19" s="140">
        <v>0</v>
      </c>
      <c r="E19" s="141"/>
      <c r="F19" s="141"/>
      <c r="G19" s="127"/>
      <c r="H19" s="127"/>
      <c r="I19" s="127"/>
      <c r="J19" s="127"/>
      <c r="K19" s="127"/>
      <c r="L19" s="127"/>
      <c r="M19" s="127"/>
    </row>
    <row r="20" spans="1:64" s="142" customFormat="1" ht="47.25" customHeight="1" thickBot="1" x14ac:dyDescent="0.3">
      <c r="A20" s="137" t="s">
        <v>347</v>
      </c>
      <c r="B20" s="138" t="s">
        <v>344</v>
      </c>
      <c r="C20" s="139">
        <v>0</v>
      </c>
      <c r="D20" s="140">
        <v>0</v>
      </c>
      <c r="E20" s="141"/>
      <c r="F20" s="141"/>
      <c r="G20" s="127"/>
      <c r="H20" s="127"/>
      <c r="I20" s="127"/>
      <c r="J20" s="127"/>
      <c r="K20" s="127"/>
      <c r="L20" s="127"/>
      <c r="M20" s="127"/>
    </row>
    <row r="21" spans="1:64" s="142" customFormat="1" ht="45.75" customHeight="1" thickBot="1" x14ac:dyDescent="0.3">
      <c r="A21" s="137" t="s">
        <v>346</v>
      </c>
      <c r="B21" s="138" t="s">
        <v>344</v>
      </c>
      <c r="C21" s="139">
        <v>0</v>
      </c>
      <c r="D21" s="140">
        <v>0</v>
      </c>
      <c r="E21" s="141"/>
      <c r="F21" s="141"/>
      <c r="G21" s="127"/>
      <c r="H21" s="127"/>
      <c r="I21" s="127"/>
      <c r="J21" s="127"/>
      <c r="K21" s="127"/>
      <c r="L21" s="127"/>
      <c r="M21" s="127"/>
    </row>
    <row r="22" spans="1:64" s="142" customFormat="1" ht="70.5" customHeight="1" thickBot="1" x14ac:dyDescent="0.3">
      <c r="A22" s="137" t="s">
        <v>348</v>
      </c>
      <c r="B22" s="138" t="s">
        <v>349</v>
      </c>
      <c r="C22" s="139">
        <v>0</v>
      </c>
      <c r="D22" s="140">
        <v>0</v>
      </c>
      <c r="E22" s="141"/>
      <c r="F22" s="141"/>
      <c r="G22" s="127"/>
      <c r="H22" s="127"/>
      <c r="I22" s="127"/>
      <c r="J22" s="127"/>
      <c r="K22" s="127"/>
      <c r="L22" s="127"/>
      <c r="M22" s="127"/>
      <c r="BL22" s="142" t="s">
        <v>218</v>
      </c>
    </row>
    <row r="23" spans="1:64" s="142" customFormat="1" ht="96" customHeight="1" thickBot="1" x14ac:dyDescent="0.3">
      <c r="A23" s="137" t="s">
        <v>350</v>
      </c>
      <c r="B23" s="138" t="s">
        <v>349</v>
      </c>
      <c r="C23" s="139">
        <v>0</v>
      </c>
      <c r="D23" s="140">
        <v>0</v>
      </c>
      <c r="E23" s="141"/>
      <c r="F23" s="141"/>
      <c r="G23" s="127"/>
      <c r="H23" s="127"/>
      <c r="I23" s="127"/>
      <c r="J23" s="127"/>
      <c r="K23" s="127"/>
      <c r="L23" s="127"/>
      <c r="M23" s="127"/>
      <c r="BL23" s="142">
        <v>0</v>
      </c>
    </row>
    <row r="24" spans="1:64" s="142" customFormat="1" ht="109.5" customHeight="1" thickBot="1" x14ac:dyDescent="0.3">
      <c r="A24" s="137" t="s">
        <v>351</v>
      </c>
      <c r="B24" s="138" t="s">
        <v>352</v>
      </c>
      <c r="C24" s="139">
        <v>0</v>
      </c>
      <c r="D24" s="140">
        <v>0</v>
      </c>
      <c r="E24" s="141"/>
      <c r="F24" s="141"/>
      <c r="G24" s="127"/>
      <c r="H24" s="127"/>
      <c r="I24" s="127"/>
      <c r="J24" s="127"/>
      <c r="K24" s="127"/>
      <c r="L24" s="127"/>
      <c r="M24" s="127"/>
    </row>
    <row r="25" spans="1:64" s="142" customFormat="1" ht="108.75" customHeight="1" thickBot="1" x14ac:dyDescent="0.3">
      <c r="A25" s="137" t="s">
        <v>353</v>
      </c>
      <c r="B25" s="138" t="s">
        <v>352</v>
      </c>
      <c r="C25" s="139" t="s">
        <v>122</v>
      </c>
      <c r="D25" s="140" t="s">
        <v>122</v>
      </c>
      <c r="E25" s="141"/>
      <c r="F25" s="141"/>
      <c r="G25" s="127"/>
      <c r="H25" s="127"/>
      <c r="I25" s="127"/>
      <c r="J25" s="127"/>
      <c r="K25" s="127"/>
      <c r="L25" s="127"/>
      <c r="M25" s="127"/>
      <c r="BL25" s="142">
        <v>0</v>
      </c>
    </row>
    <row r="26" spans="1:64" s="142" customFormat="1" ht="113.25" customHeight="1" thickBot="1" x14ac:dyDescent="0.3">
      <c r="A26" s="137" t="s">
        <v>354</v>
      </c>
      <c r="B26" s="138" t="s">
        <v>352</v>
      </c>
      <c r="C26" s="139" t="s">
        <v>122</v>
      </c>
      <c r="D26" s="140" t="s">
        <v>122</v>
      </c>
      <c r="E26" s="141"/>
      <c r="F26" s="141"/>
      <c r="G26" s="127"/>
      <c r="H26" s="127"/>
      <c r="I26" s="127"/>
      <c r="J26" s="127"/>
      <c r="K26" s="127"/>
      <c r="L26" s="127"/>
      <c r="M26" s="127"/>
    </row>
    <row r="27" spans="1:64" s="142" customFormat="1" ht="83.25" customHeight="1" thickBot="1" x14ac:dyDescent="0.3">
      <c r="A27" s="137" t="s">
        <v>355</v>
      </c>
      <c r="B27" s="138" t="s">
        <v>352</v>
      </c>
      <c r="C27" s="139">
        <v>0</v>
      </c>
      <c r="D27" s="140">
        <v>0</v>
      </c>
      <c r="E27" s="141"/>
      <c r="F27" s="141"/>
      <c r="G27" s="127"/>
      <c r="H27" s="127"/>
      <c r="I27" s="127"/>
      <c r="J27" s="127"/>
      <c r="K27" s="127"/>
      <c r="L27" s="127"/>
      <c r="M27" s="127"/>
    </row>
    <row r="28" spans="1:64" s="142" customFormat="1" ht="107.25" customHeight="1" thickBot="1" x14ac:dyDescent="0.3">
      <c r="A28" s="137" t="s">
        <v>356</v>
      </c>
      <c r="B28" s="138" t="s">
        <v>352</v>
      </c>
      <c r="C28" s="139" t="s">
        <v>122</v>
      </c>
      <c r="D28" s="140" t="s">
        <v>122</v>
      </c>
      <c r="E28" s="141"/>
      <c r="F28" s="141"/>
      <c r="G28" s="127"/>
      <c r="H28" s="127"/>
      <c r="I28" s="127"/>
      <c r="J28" s="127"/>
      <c r="K28" s="127"/>
      <c r="L28" s="127"/>
      <c r="M28" s="127"/>
    </row>
    <row r="29" spans="1:64" s="142" customFormat="1" ht="114" customHeight="1" thickBot="1" x14ac:dyDescent="0.3">
      <c r="A29" s="137" t="s">
        <v>357</v>
      </c>
      <c r="B29" s="138" t="s">
        <v>352</v>
      </c>
      <c r="C29" s="139" t="s">
        <v>122</v>
      </c>
      <c r="D29" s="140" t="s">
        <v>122</v>
      </c>
      <c r="E29" s="141"/>
      <c r="F29" s="141"/>
      <c r="G29" s="127"/>
      <c r="H29" s="127"/>
      <c r="I29" s="127"/>
      <c r="J29" s="127"/>
      <c r="K29" s="127"/>
      <c r="L29" s="127"/>
      <c r="M29" s="127"/>
      <c r="BL29" s="142">
        <v>0</v>
      </c>
    </row>
    <row r="30" spans="1:64" s="142" customFormat="1" ht="83.25" customHeight="1" thickBot="1" x14ac:dyDescent="0.3">
      <c r="A30" s="137" t="s">
        <v>358</v>
      </c>
      <c r="B30" s="138" t="s">
        <v>359</v>
      </c>
      <c r="C30" s="139" t="s">
        <v>122</v>
      </c>
      <c r="D30" s="140" t="s">
        <v>360</v>
      </c>
      <c r="E30" s="141"/>
      <c r="F30" s="141"/>
      <c r="G30" s="127"/>
      <c r="H30" s="127"/>
      <c r="I30" s="127"/>
      <c r="J30" s="127"/>
      <c r="K30" s="127"/>
      <c r="L30" s="127"/>
      <c r="M30" s="127"/>
    </row>
    <row r="31" spans="1:64" s="142" customFormat="1" ht="69.75" customHeight="1" thickBot="1" x14ac:dyDescent="0.3">
      <c r="A31" s="137" t="s">
        <v>361</v>
      </c>
      <c r="B31" s="138" t="s">
        <v>362</v>
      </c>
      <c r="C31" s="139" t="s">
        <v>122</v>
      </c>
      <c r="D31" s="140" t="s">
        <v>360</v>
      </c>
      <c r="E31" s="141"/>
      <c r="F31" s="141"/>
      <c r="G31" s="127"/>
      <c r="H31" s="127"/>
      <c r="I31" s="127"/>
      <c r="J31" s="127"/>
      <c r="K31" s="127"/>
      <c r="L31" s="127"/>
      <c r="M31" s="127"/>
    </row>
    <row r="32" spans="1:64" s="142" customFormat="1" ht="62.25" customHeight="1" thickBot="1" x14ac:dyDescent="0.3">
      <c r="A32" s="137" t="s">
        <v>363</v>
      </c>
      <c r="B32" s="138" t="s">
        <v>362</v>
      </c>
      <c r="C32" s="139" t="s">
        <v>122</v>
      </c>
      <c r="D32" s="140" t="s">
        <v>360</v>
      </c>
      <c r="E32" s="141"/>
      <c r="F32" s="141"/>
      <c r="G32" s="127"/>
      <c r="H32" s="127"/>
      <c r="I32" s="127"/>
      <c r="J32" s="127"/>
      <c r="K32" s="127"/>
      <c r="L32" s="127"/>
      <c r="M32" s="127"/>
    </row>
    <row r="33" spans="1:13" s="142" customFormat="1" ht="57" customHeight="1" thickBot="1" x14ac:dyDescent="0.3">
      <c r="A33" s="137" t="s">
        <v>364</v>
      </c>
      <c r="B33" s="138" t="s">
        <v>352</v>
      </c>
      <c r="C33" s="139">
        <v>-4.5099</v>
      </c>
      <c r="D33" s="143">
        <v>-0.17</v>
      </c>
      <c r="E33" s="141"/>
      <c r="F33" s="141"/>
      <c r="G33" s="127"/>
      <c r="H33" s="127"/>
      <c r="I33" s="127"/>
      <c r="J33" s="127"/>
      <c r="K33" s="127"/>
      <c r="L33" s="127"/>
      <c r="M33" s="127"/>
    </row>
    <row r="34" spans="1:13" s="142" customFormat="1" ht="72" customHeight="1" thickBot="1" x14ac:dyDescent="0.3">
      <c r="A34" s="137" t="s">
        <v>365</v>
      </c>
      <c r="B34" s="138" t="s">
        <v>366</v>
      </c>
      <c r="C34" s="139">
        <v>0</v>
      </c>
      <c r="D34" s="140">
        <v>0</v>
      </c>
      <c r="E34" s="141"/>
      <c r="F34" s="141"/>
      <c r="G34" s="127"/>
      <c r="H34" s="127"/>
      <c r="I34" s="127"/>
      <c r="J34" s="127"/>
      <c r="K34" s="127"/>
      <c r="L34" s="127"/>
      <c r="M34" s="127"/>
    </row>
    <row r="35" spans="1:13" s="142" customFormat="1" ht="36" customHeight="1" thickBot="1" x14ac:dyDescent="0.3">
      <c r="A35" s="168" t="s">
        <v>505</v>
      </c>
      <c r="B35" s="168"/>
      <c r="C35" s="168"/>
      <c r="D35" s="168"/>
      <c r="E35" s="141"/>
      <c r="F35" s="141"/>
      <c r="G35" s="127"/>
      <c r="H35" s="127"/>
      <c r="I35" s="127"/>
      <c r="J35" s="127"/>
      <c r="K35" s="127"/>
      <c r="L35" s="127"/>
      <c r="M35" s="127"/>
    </row>
    <row r="36" spans="1:13" s="142" customFormat="1" ht="62.25" customHeight="1" x14ac:dyDescent="0.25">
      <c r="A36" s="144" t="s">
        <v>340</v>
      </c>
      <c r="B36" s="144" t="s">
        <v>6</v>
      </c>
      <c r="C36" s="145" t="s">
        <v>341</v>
      </c>
      <c r="D36" s="146" t="s">
        <v>342</v>
      </c>
      <c r="E36" s="141"/>
      <c r="F36" s="141"/>
      <c r="G36" s="127"/>
      <c r="H36" s="127"/>
      <c r="I36" s="127"/>
      <c r="J36" s="127"/>
      <c r="K36" s="127"/>
      <c r="L36" s="127"/>
      <c r="M36" s="127"/>
    </row>
    <row r="37" spans="1:13" s="142" customFormat="1" ht="62.25" customHeight="1" x14ac:dyDescent="0.25">
      <c r="A37" s="147" t="s">
        <v>88</v>
      </c>
      <c r="B37" s="147" t="s">
        <v>349</v>
      </c>
      <c r="C37" s="148">
        <v>11041</v>
      </c>
      <c r="D37" s="149">
        <v>12130</v>
      </c>
      <c r="E37" s="141"/>
      <c r="F37" s="141"/>
      <c r="G37" s="127"/>
      <c r="H37" s="127"/>
      <c r="I37" s="127"/>
      <c r="J37" s="127"/>
      <c r="K37" s="127"/>
      <c r="L37" s="127"/>
      <c r="M37" s="127"/>
    </row>
    <row r="38" spans="1:13" s="142" customFormat="1" ht="84.75" customHeight="1" x14ac:dyDescent="0.25">
      <c r="A38" s="147" t="s">
        <v>506</v>
      </c>
      <c r="B38" s="147" t="s">
        <v>349</v>
      </c>
      <c r="C38" s="148">
        <v>12731</v>
      </c>
      <c r="D38" s="149">
        <v>11850</v>
      </c>
      <c r="E38" s="141"/>
      <c r="F38" s="141"/>
      <c r="G38" s="127"/>
      <c r="H38" s="127"/>
      <c r="I38" s="127"/>
      <c r="J38" s="127"/>
      <c r="K38" s="127"/>
      <c r="L38" s="127"/>
      <c r="M38" s="127"/>
    </row>
    <row r="39" spans="1:13" s="142" customFormat="1" ht="75.75" customHeight="1" x14ac:dyDescent="0.25">
      <c r="A39" s="147" t="s">
        <v>507</v>
      </c>
      <c r="B39" s="147" t="s">
        <v>349</v>
      </c>
      <c r="C39" s="148">
        <v>-2194</v>
      </c>
      <c r="D39" s="149">
        <v>-547</v>
      </c>
      <c r="E39" s="141"/>
      <c r="F39" s="141"/>
      <c r="G39" s="127"/>
      <c r="H39" s="127"/>
      <c r="I39" s="127"/>
      <c r="J39" s="127"/>
      <c r="K39" s="127"/>
      <c r="L39" s="127"/>
      <c r="M39" s="127"/>
    </row>
    <row r="40" spans="1:13" s="142" customFormat="1" ht="87" customHeight="1" x14ac:dyDescent="0.25">
      <c r="A40" s="147" t="s">
        <v>508</v>
      </c>
      <c r="B40" s="147" t="s">
        <v>349</v>
      </c>
      <c r="C40" s="148">
        <v>-1690</v>
      </c>
      <c r="D40" s="149">
        <v>280</v>
      </c>
      <c r="E40" s="141"/>
      <c r="F40" s="141"/>
      <c r="G40" s="127"/>
      <c r="H40" s="127"/>
      <c r="I40" s="127"/>
      <c r="J40" s="127"/>
      <c r="K40" s="127"/>
      <c r="L40" s="127"/>
      <c r="M40" s="127"/>
    </row>
    <row r="41" spans="1:13" s="142" customFormat="1" ht="62.25" customHeight="1" x14ac:dyDescent="0.25">
      <c r="A41" s="147" t="s">
        <v>509</v>
      </c>
      <c r="B41" s="147" t="s">
        <v>349</v>
      </c>
      <c r="C41" s="148">
        <v>-195</v>
      </c>
      <c r="D41" s="149">
        <v>-456</v>
      </c>
      <c r="E41" s="141"/>
      <c r="F41" s="141"/>
      <c r="G41" s="127"/>
      <c r="H41" s="127"/>
      <c r="I41" s="127"/>
      <c r="J41" s="127"/>
      <c r="K41" s="127"/>
      <c r="L41" s="127"/>
      <c r="M41" s="127"/>
    </row>
    <row r="42" spans="1:13" s="142" customFormat="1" ht="62.25" customHeight="1" x14ac:dyDescent="0.25">
      <c r="A42" s="147" t="s">
        <v>510</v>
      </c>
      <c r="B42" s="147" t="s">
        <v>349</v>
      </c>
      <c r="C42" s="148">
        <v>-309</v>
      </c>
      <c r="D42" s="149">
        <v>-371</v>
      </c>
      <c r="E42" s="141"/>
      <c r="F42" s="141"/>
      <c r="G42" s="127"/>
      <c r="H42" s="127"/>
      <c r="I42" s="127"/>
      <c r="J42" s="127"/>
      <c r="K42" s="127"/>
      <c r="L42" s="127"/>
      <c r="M42" s="127"/>
    </row>
    <row r="43" spans="1:13" s="142" customFormat="1" ht="120" customHeight="1" x14ac:dyDescent="0.25">
      <c r="A43" s="147" t="s">
        <v>511</v>
      </c>
      <c r="B43" s="147" t="s">
        <v>349</v>
      </c>
      <c r="C43" s="148">
        <v>0</v>
      </c>
      <c r="D43" s="149">
        <v>0</v>
      </c>
      <c r="E43" s="141"/>
      <c r="F43" s="141"/>
      <c r="G43" s="127"/>
      <c r="H43" s="127"/>
      <c r="I43" s="127"/>
      <c r="J43" s="127"/>
      <c r="K43" s="127"/>
      <c r="L43" s="127"/>
      <c r="M43" s="127"/>
    </row>
    <row r="44" spans="1:13" s="142" customFormat="1" ht="62.25" customHeight="1" x14ac:dyDescent="0.25">
      <c r="A44" s="147" t="s">
        <v>512</v>
      </c>
      <c r="B44" s="147" t="s">
        <v>349</v>
      </c>
      <c r="C44" s="148">
        <v>-2194</v>
      </c>
      <c r="D44" s="149">
        <v>-547</v>
      </c>
      <c r="E44" s="141"/>
      <c r="F44" s="141"/>
      <c r="G44" s="127"/>
      <c r="H44" s="127"/>
      <c r="I44" s="127"/>
      <c r="J44" s="127"/>
      <c r="K44" s="127"/>
      <c r="L44" s="127"/>
      <c r="M44" s="127"/>
    </row>
    <row r="45" spans="1:13" s="142" customFormat="1" ht="62.25" customHeight="1" x14ac:dyDescent="0.25">
      <c r="A45" s="147" t="s">
        <v>40</v>
      </c>
      <c r="B45" s="147" t="s">
        <v>349</v>
      </c>
      <c r="C45" s="148">
        <v>-4947</v>
      </c>
      <c r="D45" s="149">
        <v>-2753</v>
      </c>
      <c r="E45" s="141"/>
      <c r="F45" s="141"/>
      <c r="G45" s="127"/>
      <c r="H45" s="127"/>
      <c r="I45" s="127"/>
      <c r="J45" s="127"/>
      <c r="K45" s="127"/>
      <c r="L45" s="127"/>
      <c r="M45" s="127"/>
    </row>
    <row r="46" spans="1:13" s="142" customFormat="1" ht="62.25" customHeight="1" x14ac:dyDescent="0.25">
      <c r="A46" s="147" t="s">
        <v>20</v>
      </c>
      <c r="B46" s="147" t="s">
        <v>349</v>
      </c>
      <c r="C46" s="148">
        <v>0</v>
      </c>
      <c r="D46" s="149">
        <v>0</v>
      </c>
      <c r="E46" s="141"/>
      <c r="F46" s="141"/>
      <c r="G46" s="127"/>
      <c r="H46" s="127"/>
      <c r="I46" s="127"/>
      <c r="J46" s="127"/>
      <c r="K46" s="127"/>
      <c r="L46" s="127"/>
      <c r="M46" s="127"/>
    </row>
    <row r="47" spans="1:13" s="142" customFormat="1" ht="62.25" customHeight="1" thickBot="1" x14ac:dyDescent="0.3">
      <c r="A47" s="150" t="s">
        <v>513</v>
      </c>
      <c r="B47" s="147" t="s">
        <v>349</v>
      </c>
      <c r="C47" s="151">
        <v>48185</v>
      </c>
      <c r="D47" s="152">
        <v>80324</v>
      </c>
      <c r="E47" s="141"/>
      <c r="F47" s="141"/>
      <c r="G47" s="127"/>
      <c r="H47" s="127"/>
      <c r="I47" s="127"/>
      <c r="J47" s="127"/>
      <c r="K47" s="127"/>
      <c r="L47" s="127"/>
      <c r="M47" s="127"/>
    </row>
    <row r="48" spans="1:13" ht="21" customHeight="1" x14ac:dyDescent="0.25">
      <c r="A48" s="127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</row>
    <row r="49" spans="1:13" ht="21.75" customHeight="1" x14ac:dyDescent="0.25">
      <c r="A49" s="164" t="s">
        <v>520</v>
      </c>
      <c r="B49" s="164"/>
      <c r="C49" s="164"/>
      <c r="D49" s="164"/>
      <c r="E49" s="164"/>
      <c r="F49" s="164"/>
      <c r="G49" s="164"/>
      <c r="H49" s="127"/>
      <c r="I49" s="127"/>
      <c r="J49" s="127"/>
      <c r="K49" s="127"/>
      <c r="L49" s="127"/>
      <c r="M49" s="127"/>
    </row>
    <row r="50" spans="1:13" ht="27.75" customHeight="1" x14ac:dyDescent="0.25">
      <c r="A50" s="153">
        <v>84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</row>
    <row r="51" spans="1:13" ht="48" customHeight="1" x14ac:dyDescent="0.25">
      <c r="A51" s="165" t="s">
        <v>367</v>
      </c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</row>
    <row r="52" spans="1:13" ht="30.75" customHeight="1" x14ac:dyDescent="0.25">
      <c r="A52" s="153" t="s">
        <v>373</v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</row>
    <row r="53" spans="1:13" ht="11.25" customHeight="1" x14ac:dyDescent="0.25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</row>
    <row r="54" spans="1:13" ht="24.75" customHeight="1" x14ac:dyDescent="0.25">
      <c r="A54" s="128" t="s">
        <v>368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</row>
    <row r="55" spans="1:13" ht="32.25" customHeight="1" x14ac:dyDescent="0.25">
      <c r="A55" s="153" t="s">
        <v>374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</row>
    <row r="56" spans="1:13" ht="23.25" customHeight="1" x14ac:dyDescent="0.25">
      <c r="A56" s="167" t="s">
        <v>503</v>
      </c>
      <c r="B56" s="167"/>
      <c r="C56" s="167"/>
      <c r="D56" s="167"/>
      <c r="E56" s="167"/>
      <c r="F56" s="167"/>
      <c r="G56" s="167"/>
      <c r="H56" s="167"/>
      <c r="I56" s="127"/>
      <c r="J56" s="127"/>
      <c r="K56" s="127"/>
      <c r="L56" s="127"/>
      <c r="M56" s="127"/>
    </row>
    <row r="57" spans="1:13" ht="28.5" customHeight="1" x14ac:dyDescent="0.25">
      <c r="A57" s="153" t="s">
        <v>374</v>
      </c>
      <c r="B57" s="154"/>
      <c r="C57" s="154"/>
      <c r="D57" s="154"/>
      <c r="E57" s="154"/>
      <c r="F57" s="154"/>
      <c r="G57" s="154"/>
      <c r="H57" s="154"/>
      <c r="I57" s="153"/>
      <c r="J57" s="153"/>
      <c r="K57" s="153"/>
      <c r="L57" s="153"/>
      <c r="M57" s="153"/>
    </row>
    <row r="58" spans="1:13" ht="71.25" customHeight="1" x14ac:dyDescent="0.25">
      <c r="A58" s="165" t="s">
        <v>514</v>
      </c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</row>
    <row r="59" spans="1:13" ht="71.25" customHeight="1" x14ac:dyDescent="0.25">
      <c r="A59" s="157" t="s">
        <v>515</v>
      </c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</row>
    <row r="60" spans="1:13" ht="32.25" customHeight="1" x14ac:dyDescent="0.25">
      <c r="A60" s="165" t="s">
        <v>516</v>
      </c>
      <c r="B60" s="165"/>
      <c r="C60" s="165"/>
      <c r="D60" s="141"/>
      <c r="E60" s="141"/>
      <c r="F60" s="141"/>
      <c r="G60" s="141"/>
      <c r="H60" s="141"/>
      <c r="I60" s="141"/>
      <c r="J60" s="141"/>
      <c r="K60" s="141"/>
      <c r="L60" s="141"/>
      <c r="M60" s="141"/>
    </row>
    <row r="61" spans="1:13" ht="30" customHeight="1" x14ac:dyDescent="0.25">
      <c r="A61" s="155" t="s">
        <v>517</v>
      </c>
      <c r="B61" s="155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</row>
    <row r="62" spans="1:13" ht="28.5" customHeight="1" x14ac:dyDescent="0.25">
      <c r="A62" s="165" t="s">
        <v>518</v>
      </c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</row>
    <row r="63" spans="1:13" ht="72.75" customHeight="1" x14ac:dyDescent="0.25">
      <c r="A63" s="157" t="s">
        <v>519</v>
      </c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</row>
    <row r="64" spans="1:13" ht="15.75" customHeight="1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</row>
    <row r="65" spans="1:13" ht="30" customHeight="1" x14ac:dyDescent="0.25">
      <c r="A65" s="128" t="s">
        <v>369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</row>
    <row r="66" spans="1:13" ht="60.75" customHeight="1" x14ac:dyDescent="0.25">
      <c r="A66" s="157" t="s">
        <v>370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</row>
    <row r="67" spans="1:13" ht="11.25" customHeight="1" x14ac:dyDescent="0.25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</row>
    <row r="68" spans="1:13" ht="31.5" customHeight="1" x14ac:dyDescent="0.25">
      <c r="A68" s="128" t="s">
        <v>371</v>
      </c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</row>
    <row r="69" spans="1:13" ht="48.75" customHeight="1" x14ac:dyDescent="0.25">
      <c r="A69" s="153" t="s">
        <v>372</v>
      </c>
      <c r="B69" s="153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</row>
    <row r="70" spans="1:13" ht="11.25" customHeight="1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</row>
    <row r="71" spans="1:13" ht="11.25" customHeight="1" x14ac:dyDescent="0.25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</row>
    <row r="72" spans="1:13" ht="11.25" customHeight="1" x14ac:dyDescent="0.25">
      <c r="A72" s="127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</row>
  </sheetData>
  <mergeCells count="13">
    <mergeCell ref="A66:M66"/>
    <mergeCell ref="A1:M1"/>
    <mergeCell ref="A2:M2"/>
    <mergeCell ref="A15:B15"/>
    <mergeCell ref="A49:G49"/>
    <mergeCell ref="A51:M51"/>
    <mergeCell ref="A56:H56"/>
    <mergeCell ref="A35:D35"/>
    <mergeCell ref="A58:M58"/>
    <mergeCell ref="A59:M59"/>
    <mergeCell ref="A60:C60"/>
    <mergeCell ref="A62:M62"/>
    <mergeCell ref="A63:M63"/>
  </mergeCells>
  <phoneticPr fontId="0" type="noConversion"/>
  <pageMargins left="0.35433070866141736" right="0.35433070866141736" top="0.39370078740157483" bottom="0.39370078740157483" header="0.35433070866141736" footer="0.35433070866141736"/>
  <pageSetup paperSize="9" scale="46" orientation="portrait" r:id="rId1"/>
  <headerFooter alignWithMargins="0"/>
  <rowBreaks count="1" manualBreakCount="1">
    <brk id="3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44"/>
  </sheetPr>
  <dimension ref="B1:S103"/>
  <sheetViews>
    <sheetView topLeftCell="A31" zoomScaleNormal="100" zoomScaleSheetLayoutView="100" workbookViewId="0">
      <selection activeCell="V58" sqref="V58"/>
    </sheetView>
  </sheetViews>
  <sheetFormatPr defaultRowHeight="15" x14ac:dyDescent="0.25"/>
  <cols>
    <col min="1" max="2" width="0.85546875" style="9" customWidth="1"/>
    <col min="3" max="4" width="9.7109375" style="9" customWidth="1"/>
    <col min="5" max="5" width="12.140625" style="9" customWidth="1"/>
    <col min="6" max="6" width="6.5703125" style="9" customWidth="1"/>
    <col min="7" max="7" width="13.7109375" style="9" customWidth="1"/>
    <col min="8" max="8" width="7.5703125" style="9" customWidth="1"/>
    <col min="9" max="9" width="3.42578125" style="9" customWidth="1"/>
    <col min="10" max="10" width="3.7109375" style="9" customWidth="1"/>
    <col min="11" max="11" width="4.42578125" style="9" customWidth="1"/>
    <col min="12" max="12" width="5" style="9" customWidth="1"/>
    <col min="13" max="13" width="3.28515625" style="9" customWidth="1"/>
    <col min="14" max="14" width="3.5703125" style="9" customWidth="1"/>
    <col min="15" max="15" width="3.7109375" style="9" customWidth="1"/>
    <col min="16" max="16" width="4.42578125" style="9" customWidth="1"/>
    <col min="17" max="17" width="5" style="9" customWidth="1"/>
    <col min="18" max="18" width="3.28515625" style="9" customWidth="1"/>
    <col min="19" max="19" width="0.42578125" style="9" customWidth="1"/>
    <col min="20" max="20" width="8.28515625" style="9" customWidth="1"/>
    <col min="21" max="16384" width="9.140625" style="9"/>
  </cols>
  <sheetData>
    <row r="1" spans="2:19" s="1" customFormat="1" ht="6" customHeight="1" x14ac:dyDescent="0.25"/>
    <row r="2" spans="2:19" s="97" customFormat="1" ht="6" customHeight="1" x14ac:dyDescent="0.2">
      <c r="B2" s="96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96"/>
    </row>
    <row r="3" spans="2:19" s="6" customFormat="1" ht="70.5" customHeight="1" x14ac:dyDescent="0.25">
      <c r="B3" s="5"/>
      <c r="C3" s="7"/>
      <c r="D3" s="7"/>
      <c r="E3" s="7"/>
      <c r="F3" s="7"/>
      <c r="G3" s="7"/>
      <c r="H3" s="5"/>
      <c r="I3" s="181" t="s">
        <v>298</v>
      </c>
      <c r="J3" s="181"/>
      <c r="K3" s="181"/>
      <c r="L3" s="181"/>
      <c r="M3" s="181"/>
      <c r="N3" s="181"/>
      <c r="O3" s="181"/>
      <c r="P3" s="181"/>
      <c r="Q3" s="181"/>
      <c r="R3" s="181"/>
      <c r="S3" s="5"/>
    </row>
    <row r="4" spans="2:19" s="6" customFormat="1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76" t="s">
        <v>308</v>
      </c>
      <c r="N4" s="176"/>
      <c r="O4" s="176"/>
      <c r="P4" s="176"/>
      <c r="Q4" s="176"/>
      <c r="R4" s="176"/>
      <c r="S4" s="5"/>
    </row>
    <row r="5" spans="2:19" ht="15" customHeight="1" x14ac:dyDescent="0.25">
      <c r="B5" s="5"/>
      <c r="C5" s="206" t="s">
        <v>0</v>
      </c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8"/>
    </row>
    <row r="6" spans="2:19" x14ac:dyDescent="0.25">
      <c r="B6" s="8"/>
      <c r="C6" s="15"/>
      <c r="D6" s="15"/>
      <c r="E6" s="15"/>
      <c r="F6" s="21" t="s">
        <v>65</v>
      </c>
      <c r="G6" s="179" t="s">
        <v>487</v>
      </c>
      <c r="H6" s="180"/>
      <c r="I6" s="180"/>
      <c r="J6" s="15"/>
      <c r="K6" s="15"/>
      <c r="L6" s="15"/>
      <c r="M6" s="15"/>
      <c r="N6" s="15"/>
      <c r="O6" s="16"/>
      <c r="P6" s="16"/>
      <c r="Q6" s="16"/>
      <c r="R6" s="16"/>
      <c r="S6" s="8"/>
    </row>
    <row r="7" spans="2:19" ht="10.5" customHeight="1" x14ac:dyDescent="0.25">
      <c r="B7" s="8"/>
      <c r="C7" s="182"/>
      <c r="D7" s="183"/>
      <c r="E7" s="183"/>
      <c r="F7" s="183"/>
      <c r="G7" s="183"/>
      <c r="H7" s="183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2:19" ht="15" customHeight="1" x14ac:dyDescent="0.25">
      <c r="B8" s="8"/>
      <c r="C8" s="173" t="s">
        <v>1</v>
      </c>
      <c r="D8" s="174"/>
      <c r="E8" s="175"/>
      <c r="F8" s="170" t="s">
        <v>318</v>
      </c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2"/>
      <c r="S8" s="8"/>
    </row>
    <row r="9" spans="2:19" ht="15" customHeight="1" x14ac:dyDescent="0.25">
      <c r="B9" s="8"/>
      <c r="C9" s="173" t="s">
        <v>2</v>
      </c>
      <c r="D9" s="174"/>
      <c r="E9" s="175"/>
      <c r="F9" s="177">
        <v>691921149</v>
      </c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2"/>
      <c r="S9" s="8"/>
    </row>
    <row r="10" spans="2:19" ht="15" customHeight="1" x14ac:dyDescent="0.25">
      <c r="B10" s="8"/>
      <c r="C10" s="173" t="s">
        <v>3</v>
      </c>
      <c r="D10" s="174"/>
      <c r="E10" s="175"/>
      <c r="F10" s="170" t="s">
        <v>319</v>
      </c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2"/>
      <c r="S10" s="8"/>
    </row>
    <row r="11" spans="2:19" ht="15" customHeight="1" x14ac:dyDescent="0.25">
      <c r="B11" s="8"/>
      <c r="C11" s="173" t="s">
        <v>4</v>
      </c>
      <c r="D11" s="174"/>
      <c r="E11" s="175"/>
      <c r="F11" s="170" t="s">
        <v>320</v>
      </c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2"/>
      <c r="S11" s="8"/>
    </row>
    <row r="12" spans="2:19" ht="15" customHeight="1" x14ac:dyDescent="0.25">
      <c r="B12" s="8"/>
      <c r="C12" s="173" t="s">
        <v>5</v>
      </c>
      <c r="D12" s="174"/>
      <c r="E12" s="175"/>
      <c r="F12" s="170" t="s">
        <v>321</v>
      </c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2"/>
      <c r="S12" s="8"/>
    </row>
    <row r="13" spans="2:19" ht="15" customHeight="1" x14ac:dyDescent="0.25">
      <c r="B13" s="8"/>
      <c r="C13" s="178" t="s">
        <v>6</v>
      </c>
      <c r="D13" s="174"/>
      <c r="E13" s="175"/>
      <c r="F13" s="170" t="s">
        <v>322</v>
      </c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2"/>
      <c r="S13" s="8"/>
    </row>
    <row r="14" spans="2:19" ht="29.25" customHeight="1" x14ac:dyDescent="0.25">
      <c r="B14" s="8"/>
      <c r="C14" s="173" t="s">
        <v>7</v>
      </c>
      <c r="D14" s="174"/>
      <c r="E14" s="175"/>
      <c r="F14" s="170" t="s">
        <v>323</v>
      </c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2"/>
      <c r="S14" s="8"/>
    </row>
    <row r="15" spans="2:19" ht="10.5" customHeight="1" x14ac:dyDescent="0.2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2:19" x14ac:dyDescent="0.25">
      <c r="B16" s="8"/>
      <c r="C16" s="10"/>
      <c r="D16" s="10"/>
      <c r="E16" s="10"/>
      <c r="F16" s="10"/>
      <c r="G16" s="10"/>
      <c r="H16" s="8"/>
      <c r="I16" s="173" t="s">
        <v>8</v>
      </c>
      <c r="J16" s="174"/>
      <c r="K16" s="174"/>
      <c r="L16" s="174"/>
      <c r="M16" s="175"/>
      <c r="N16" s="223">
        <v>43511</v>
      </c>
      <c r="O16" s="192"/>
      <c r="P16" s="192"/>
      <c r="Q16" s="192"/>
      <c r="R16" s="193"/>
      <c r="S16" s="8"/>
    </row>
    <row r="17" spans="2:19" x14ac:dyDescent="0.25">
      <c r="B17" s="8"/>
      <c r="C17" s="10"/>
      <c r="D17" s="10"/>
      <c r="E17" s="10"/>
      <c r="F17" s="10"/>
      <c r="G17" s="10"/>
      <c r="H17" s="8"/>
      <c r="I17" s="173" t="s">
        <v>9</v>
      </c>
      <c r="J17" s="174"/>
      <c r="K17" s="174"/>
      <c r="L17" s="174"/>
      <c r="M17" s="175"/>
      <c r="N17" s="191"/>
      <c r="O17" s="192"/>
      <c r="P17" s="192"/>
      <c r="Q17" s="192"/>
      <c r="R17" s="193"/>
      <c r="S17" s="8"/>
    </row>
    <row r="18" spans="2:19" x14ac:dyDescent="0.25">
      <c r="B18" s="8"/>
      <c r="C18" s="10"/>
      <c r="D18" s="10"/>
      <c r="E18" s="10"/>
      <c r="F18" s="10"/>
      <c r="G18" s="10"/>
      <c r="H18" s="8"/>
      <c r="I18" s="173" t="s">
        <v>10</v>
      </c>
      <c r="J18" s="174"/>
      <c r="K18" s="174"/>
      <c r="L18" s="174"/>
      <c r="M18" s="175"/>
      <c r="N18" s="191"/>
      <c r="O18" s="192"/>
      <c r="P18" s="192"/>
      <c r="Q18" s="192"/>
      <c r="R18" s="193"/>
      <c r="S18" s="8"/>
    </row>
    <row r="19" spans="2:19" ht="10.5" customHeight="1" x14ac:dyDescent="0.2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2:19" ht="15" customHeight="1" x14ac:dyDescent="0.25">
      <c r="B20" s="8"/>
      <c r="C20" s="224" t="s">
        <v>11</v>
      </c>
      <c r="D20" s="225"/>
      <c r="E20" s="225"/>
      <c r="F20" s="225"/>
      <c r="G20" s="226"/>
      <c r="H20" s="185" t="s">
        <v>12</v>
      </c>
      <c r="I20" s="87" t="s">
        <v>60</v>
      </c>
      <c r="J20" s="184" t="s">
        <v>488</v>
      </c>
      <c r="K20" s="184"/>
      <c r="L20" s="184"/>
      <c r="M20" s="88"/>
      <c r="N20" s="89" t="s">
        <v>121</v>
      </c>
      <c r="O20" s="189" t="s">
        <v>490</v>
      </c>
      <c r="P20" s="189"/>
      <c r="Q20" s="189"/>
      <c r="R20" s="190"/>
      <c r="S20" s="8"/>
    </row>
    <row r="21" spans="2:19" x14ac:dyDescent="0.25">
      <c r="B21" s="8"/>
      <c r="C21" s="227"/>
      <c r="D21" s="228"/>
      <c r="E21" s="228"/>
      <c r="F21" s="228"/>
      <c r="G21" s="229"/>
      <c r="H21" s="186"/>
      <c r="I21" s="277" t="s">
        <v>489</v>
      </c>
      <c r="J21" s="278"/>
      <c r="K21" s="278"/>
      <c r="L21" s="278"/>
      <c r="M21" s="279"/>
      <c r="N21" s="187"/>
      <c r="O21" s="188"/>
      <c r="P21" s="90"/>
      <c r="Q21" s="91"/>
      <c r="R21" s="92"/>
      <c r="S21" s="8"/>
    </row>
    <row r="22" spans="2:19" x14ac:dyDescent="0.25">
      <c r="B22" s="8"/>
      <c r="C22" s="214">
        <v>1</v>
      </c>
      <c r="D22" s="215"/>
      <c r="E22" s="215"/>
      <c r="F22" s="215"/>
      <c r="G22" s="216"/>
      <c r="H22" s="24">
        <v>2</v>
      </c>
      <c r="I22" s="214">
        <v>3</v>
      </c>
      <c r="J22" s="215"/>
      <c r="K22" s="215"/>
      <c r="L22" s="215"/>
      <c r="M22" s="216"/>
      <c r="N22" s="214">
        <v>4</v>
      </c>
      <c r="O22" s="215"/>
      <c r="P22" s="215"/>
      <c r="Q22" s="215"/>
      <c r="R22" s="216"/>
      <c r="S22" s="8"/>
    </row>
    <row r="23" spans="2:19" x14ac:dyDescent="0.25">
      <c r="B23" s="8"/>
      <c r="C23" s="217" t="s">
        <v>13</v>
      </c>
      <c r="D23" s="218"/>
      <c r="E23" s="218"/>
      <c r="F23" s="218"/>
      <c r="G23" s="218"/>
      <c r="H23" s="52"/>
      <c r="I23" s="213"/>
      <c r="J23" s="213"/>
      <c r="K23" s="213"/>
      <c r="L23" s="213"/>
      <c r="M23" s="213"/>
      <c r="N23" s="213"/>
      <c r="O23" s="213"/>
      <c r="P23" s="213"/>
      <c r="Q23" s="213"/>
      <c r="R23" s="222"/>
      <c r="S23" s="8"/>
    </row>
    <row r="24" spans="2:19" x14ac:dyDescent="0.25">
      <c r="B24" s="8"/>
      <c r="C24" s="207" t="s">
        <v>14</v>
      </c>
      <c r="D24" s="208"/>
      <c r="E24" s="208"/>
      <c r="F24" s="208"/>
      <c r="G24" s="209"/>
      <c r="H24" s="13">
        <v>110</v>
      </c>
      <c r="I24" s="219">
        <v>8644</v>
      </c>
      <c r="J24" s="220"/>
      <c r="K24" s="220"/>
      <c r="L24" s="220"/>
      <c r="M24" s="221"/>
      <c r="N24" s="210">
        <v>6607</v>
      </c>
      <c r="O24" s="211"/>
      <c r="P24" s="211"/>
      <c r="Q24" s="211"/>
      <c r="R24" s="212"/>
      <c r="S24" s="8"/>
    </row>
    <row r="25" spans="2:19" x14ac:dyDescent="0.25">
      <c r="B25" s="8"/>
      <c r="C25" s="173" t="s">
        <v>15</v>
      </c>
      <c r="D25" s="174"/>
      <c r="E25" s="174"/>
      <c r="F25" s="174"/>
      <c r="G25" s="175"/>
      <c r="H25" s="11">
        <v>120</v>
      </c>
      <c r="I25" s="219">
        <v>1</v>
      </c>
      <c r="J25" s="220"/>
      <c r="K25" s="220"/>
      <c r="L25" s="220"/>
      <c r="M25" s="221"/>
      <c r="N25" s="210"/>
      <c r="O25" s="211"/>
      <c r="P25" s="211"/>
      <c r="Q25" s="211"/>
      <c r="R25" s="212"/>
      <c r="S25" s="8"/>
    </row>
    <row r="26" spans="2:19" x14ac:dyDescent="0.25">
      <c r="B26" s="8"/>
      <c r="C26" s="201" t="s">
        <v>16</v>
      </c>
      <c r="D26" s="202"/>
      <c r="E26" s="202"/>
      <c r="F26" s="202"/>
      <c r="G26" s="230"/>
      <c r="H26" s="12">
        <v>130</v>
      </c>
      <c r="I26" s="194">
        <f>SUM(I28:M30)</f>
        <v>0</v>
      </c>
      <c r="J26" s="195"/>
      <c r="K26" s="195"/>
      <c r="L26" s="195"/>
      <c r="M26" s="195"/>
      <c r="N26" s="203">
        <f>SUM(N28:R30)</f>
        <v>0</v>
      </c>
      <c r="O26" s="204"/>
      <c r="P26" s="204"/>
      <c r="Q26" s="204"/>
      <c r="R26" s="205"/>
      <c r="S26" s="8"/>
    </row>
    <row r="27" spans="2:19" x14ac:dyDescent="0.25">
      <c r="B27" s="8"/>
      <c r="C27" s="201" t="s">
        <v>66</v>
      </c>
      <c r="D27" s="202"/>
      <c r="E27" s="202"/>
      <c r="F27" s="202"/>
      <c r="G27" s="202"/>
      <c r="H27" s="12"/>
      <c r="I27" s="195"/>
      <c r="J27" s="195"/>
      <c r="K27" s="195"/>
      <c r="L27" s="195"/>
      <c r="M27" s="195"/>
      <c r="N27" s="194"/>
      <c r="O27" s="195"/>
      <c r="P27" s="195"/>
      <c r="Q27" s="195"/>
      <c r="R27" s="196"/>
      <c r="S27" s="8"/>
    </row>
    <row r="28" spans="2:19" x14ac:dyDescent="0.25">
      <c r="B28" s="8"/>
      <c r="C28" s="207" t="s">
        <v>67</v>
      </c>
      <c r="D28" s="208"/>
      <c r="E28" s="208"/>
      <c r="F28" s="208"/>
      <c r="G28" s="208"/>
      <c r="H28" s="13">
        <v>131</v>
      </c>
      <c r="I28" s="200"/>
      <c r="J28" s="200"/>
      <c r="K28" s="200"/>
      <c r="L28" s="200"/>
      <c r="M28" s="200"/>
      <c r="N28" s="197"/>
      <c r="O28" s="198"/>
      <c r="P28" s="198"/>
      <c r="Q28" s="198"/>
      <c r="R28" s="199"/>
      <c r="S28" s="8"/>
    </row>
    <row r="29" spans="2:19" x14ac:dyDescent="0.25">
      <c r="B29" s="8"/>
      <c r="C29" s="207" t="s">
        <v>68</v>
      </c>
      <c r="D29" s="208"/>
      <c r="E29" s="208"/>
      <c r="F29" s="208"/>
      <c r="G29" s="209"/>
      <c r="H29" s="13">
        <v>132</v>
      </c>
      <c r="I29" s="231">
        <v>0</v>
      </c>
      <c r="J29" s="200"/>
      <c r="K29" s="200"/>
      <c r="L29" s="200"/>
      <c r="M29" s="200"/>
      <c r="N29" s="197">
        <v>0</v>
      </c>
      <c r="O29" s="198"/>
      <c r="P29" s="198"/>
      <c r="Q29" s="198"/>
      <c r="R29" s="199"/>
      <c r="S29" s="8"/>
    </row>
    <row r="30" spans="2:19" x14ac:dyDescent="0.25">
      <c r="B30" s="8"/>
      <c r="C30" s="173" t="s">
        <v>69</v>
      </c>
      <c r="D30" s="174"/>
      <c r="E30" s="174"/>
      <c r="F30" s="174"/>
      <c r="G30" s="175"/>
      <c r="H30" s="11">
        <v>133</v>
      </c>
      <c r="I30" s="219">
        <v>0</v>
      </c>
      <c r="J30" s="220"/>
      <c r="K30" s="220"/>
      <c r="L30" s="220"/>
      <c r="M30" s="221"/>
      <c r="N30" s="210">
        <v>0</v>
      </c>
      <c r="O30" s="211"/>
      <c r="P30" s="211"/>
      <c r="Q30" s="211"/>
      <c r="R30" s="212"/>
      <c r="S30" s="8"/>
    </row>
    <row r="31" spans="2:19" x14ac:dyDescent="0.25">
      <c r="B31" s="8"/>
      <c r="C31" s="173" t="s">
        <v>17</v>
      </c>
      <c r="D31" s="174"/>
      <c r="E31" s="174"/>
      <c r="F31" s="174"/>
      <c r="G31" s="175"/>
      <c r="H31" s="11">
        <v>140</v>
      </c>
      <c r="I31" s="219">
        <v>108148</v>
      </c>
      <c r="J31" s="220"/>
      <c r="K31" s="220"/>
      <c r="L31" s="220"/>
      <c r="M31" s="221"/>
      <c r="N31" s="210">
        <v>101107</v>
      </c>
      <c r="O31" s="211"/>
      <c r="P31" s="211"/>
      <c r="Q31" s="211"/>
      <c r="R31" s="212"/>
      <c r="S31" s="8"/>
    </row>
    <row r="32" spans="2:19" x14ac:dyDescent="0.25">
      <c r="B32" s="8"/>
      <c r="C32" s="173" t="s">
        <v>18</v>
      </c>
      <c r="D32" s="174"/>
      <c r="E32" s="174"/>
      <c r="F32" s="174"/>
      <c r="G32" s="175"/>
      <c r="H32" s="11">
        <v>150</v>
      </c>
      <c r="I32" s="219"/>
      <c r="J32" s="220"/>
      <c r="K32" s="220"/>
      <c r="L32" s="220"/>
      <c r="M32" s="221"/>
      <c r="N32" s="210"/>
      <c r="O32" s="211"/>
      <c r="P32" s="211"/>
      <c r="Q32" s="211"/>
      <c r="R32" s="212"/>
      <c r="S32" s="8"/>
    </row>
    <row r="33" spans="2:19" x14ac:dyDescent="0.25">
      <c r="B33" s="8"/>
      <c r="C33" s="173" t="s">
        <v>19</v>
      </c>
      <c r="D33" s="174"/>
      <c r="E33" s="174"/>
      <c r="F33" s="174"/>
      <c r="G33" s="175"/>
      <c r="H33" s="11">
        <v>160</v>
      </c>
      <c r="I33" s="219"/>
      <c r="J33" s="220"/>
      <c r="K33" s="220"/>
      <c r="L33" s="220"/>
      <c r="M33" s="221"/>
      <c r="N33" s="210">
        <v>0</v>
      </c>
      <c r="O33" s="211"/>
      <c r="P33" s="211"/>
      <c r="Q33" s="211"/>
      <c r="R33" s="212"/>
      <c r="S33" s="8"/>
    </row>
    <row r="34" spans="2:19" x14ac:dyDescent="0.25">
      <c r="B34" s="8"/>
      <c r="C34" s="173" t="s">
        <v>20</v>
      </c>
      <c r="D34" s="174"/>
      <c r="E34" s="174"/>
      <c r="F34" s="174"/>
      <c r="G34" s="175"/>
      <c r="H34" s="11">
        <v>170</v>
      </c>
      <c r="I34" s="219">
        <v>0</v>
      </c>
      <c r="J34" s="220"/>
      <c r="K34" s="220"/>
      <c r="L34" s="220"/>
      <c r="M34" s="221"/>
      <c r="N34" s="210">
        <v>0</v>
      </c>
      <c r="O34" s="211"/>
      <c r="P34" s="211"/>
      <c r="Q34" s="211"/>
      <c r="R34" s="212"/>
      <c r="S34" s="8"/>
    </row>
    <row r="35" spans="2:19" x14ac:dyDescent="0.25">
      <c r="B35" s="8"/>
      <c r="C35" s="173" t="s">
        <v>21</v>
      </c>
      <c r="D35" s="174"/>
      <c r="E35" s="174"/>
      <c r="F35" s="174"/>
      <c r="G35" s="175"/>
      <c r="H35" s="11">
        <v>180</v>
      </c>
      <c r="I35" s="219"/>
      <c r="J35" s="220"/>
      <c r="K35" s="220"/>
      <c r="L35" s="220"/>
      <c r="M35" s="221"/>
      <c r="N35" s="210"/>
      <c r="O35" s="211"/>
      <c r="P35" s="211"/>
      <c r="Q35" s="211"/>
      <c r="R35" s="212"/>
      <c r="S35" s="8"/>
    </row>
    <row r="36" spans="2:19" s="23" customFormat="1" ht="15.75" x14ac:dyDescent="0.25">
      <c r="B36" s="22"/>
      <c r="C36" s="232" t="s">
        <v>22</v>
      </c>
      <c r="D36" s="233"/>
      <c r="E36" s="233"/>
      <c r="F36" s="233"/>
      <c r="G36" s="234"/>
      <c r="H36" s="53">
        <v>190</v>
      </c>
      <c r="I36" s="235">
        <f>SUM(I24:M26,I31:M35)</f>
        <v>116793</v>
      </c>
      <c r="J36" s="236"/>
      <c r="K36" s="236"/>
      <c r="L36" s="236"/>
      <c r="M36" s="237"/>
      <c r="N36" s="235">
        <f>SUM(N24:R26,N31:R35)</f>
        <v>107714</v>
      </c>
      <c r="O36" s="236"/>
      <c r="P36" s="236"/>
      <c r="Q36" s="236"/>
      <c r="R36" s="237"/>
      <c r="S36" s="22"/>
    </row>
    <row r="37" spans="2:19" x14ac:dyDescent="0.25">
      <c r="B37" s="8"/>
      <c r="C37" s="217" t="s">
        <v>23</v>
      </c>
      <c r="D37" s="218"/>
      <c r="E37" s="218"/>
      <c r="F37" s="218"/>
      <c r="G37" s="218"/>
      <c r="H37" s="54"/>
      <c r="I37" s="238"/>
      <c r="J37" s="238"/>
      <c r="K37" s="238"/>
      <c r="L37" s="238"/>
      <c r="M37" s="238"/>
      <c r="N37" s="238"/>
      <c r="O37" s="238"/>
      <c r="P37" s="238"/>
      <c r="Q37" s="238"/>
      <c r="R37" s="239"/>
      <c r="S37" s="8"/>
    </row>
    <row r="38" spans="2:19" x14ac:dyDescent="0.25">
      <c r="B38" s="8"/>
      <c r="C38" s="207" t="s">
        <v>24</v>
      </c>
      <c r="D38" s="208"/>
      <c r="E38" s="208"/>
      <c r="F38" s="208"/>
      <c r="G38" s="209"/>
      <c r="H38" s="13">
        <v>210</v>
      </c>
      <c r="I38" s="240">
        <f>SUM(I40:M45)</f>
        <v>4341</v>
      </c>
      <c r="J38" s="241"/>
      <c r="K38" s="241"/>
      <c r="L38" s="241"/>
      <c r="M38" s="242"/>
      <c r="N38" s="240">
        <f>SUM(N40:R45)</f>
        <v>3942</v>
      </c>
      <c r="O38" s="241"/>
      <c r="P38" s="241"/>
      <c r="Q38" s="241"/>
      <c r="R38" s="242"/>
      <c r="S38" s="8"/>
    </row>
    <row r="39" spans="2:19" ht="15" customHeight="1" x14ac:dyDescent="0.25">
      <c r="B39" s="8"/>
      <c r="C39" s="201" t="s">
        <v>66</v>
      </c>
      <c r="D39" s="202"/>
      <c r="E39" s="202"/>
      <c r="F39" s="202"/>
      <c r="G39" s="202"/>
      <c r="H39" s="12"/>
      <c r="I39" s="195"/>
      <c r="J39" s="195"/>
      <c r="K39" s="195"/>
      <c r="L39" s="195"/>
      <c r="M39" s="195"/>
      <c r="N39" s="194"/>
      <c r="O39" s="195"/>
      <c r="P39" s="195"/>
      <c r="Q39" s="195"/>
      <c r="R39" s="196"/>
      <c r="S39" s="8"/>
    </row>
    <row r="40" spans="2:19" ht="15" customHeight="1" x14ac:dyDescent="0.25">
      <c r="B40" s="8"/>
      <c r="C40" s="207" t="s">
        <v>71</v>
      </c>
      <c r="D40" s="208"/>
      <c r="E40" s="208"/>
      <c r="F40" s="208"/>
      <c r="G40" s="208"/>
      <c r="H40" s="13">
        <v>211</v>
      </c>
      <c r="I40" s="200">
        <v>695</v>
      </c>
      <c r="J40" s="200"/>
      <c r="K40" s="200"/>
      <c r="L40" s="200"/>
      <c r="M40" s="200"/>
      <c r="N40" s="197">
        <v>868</v>
      </c>
      <c r="O40" s="198"/>
      <c r="P40" s="198"/>
      <c r="Q40" s="198"/>
      <c r="R40" s="199"/>
      <c r="S40" s="8"/>
    </row>
    <row r="41" spans="2:19" x14ac:dyDescent="0.25">
      <c r="B41" s="8"/>
      <c r="C41" s="173" t="s">
        <v>70</v>
      </c>
      <c r="D41" s="174"/>
      <c r="E41" s="174"/>
      <c r="F41" s="174"/>
      <c r="G41" s="175"/>
      <c r="H41" s="11">
        <v>212</v>
      </c>
      <c r="I41" s="219">
        <v>3646</v>
      </c>
      <c r="J41" s="220"/>
      <c r="K41" s="220"/>
      <c r="L41" s="220"/>
      <c r="M41" s="221"/>
      <c r="N41" s="210">
        <v>3074</v>
      </c>
      <c r="O41" s="211"/>
      <c r="P41" s="211"/>
      <c r="Q41" s="211"/>
      <c r="R41" s="212"/>
      <c r="S41" s="8"/>
    </row>
    <row r="42" spans="2:19" x14ac:dyDescent="0.25">
      <c r="B42" s="8"/>
      <c r="C42" s="173" t="s">
        <v>72</v>
      </c>
      <c r="D42" s="174"/>
      <c r="E42" s="174"/>
      <c r="F42" s="174"/>
      <c r="G42" s="175"/>
      <c r="H42" s="11">
        <v>213</v>
      </c>
      <c r="I42" s="219"/>
      <c r="J42" s="220"/>
      <c r="K42" s="220"/>
      <c r="L42" s="220"/>
      <c r="M42" s="221"/>
      <c r="N42" s="210"/>
      <c r="O42" s="211"/>
      <c r="P42" s="211"/>
      <c r="Q42" s="211"/>
      <c r="R42" s="212"/>
      <c r="S42" s="8"/>
    </row>
    <row r="43" spans="2:19" x14ac:dyDescent="0.25">
      <c r="B43" s="8"/>
      <c r="C43" s="173" t="s">
        <v>73</v>
      </c>
      <c r="D43" s="174"/>
      <c r="E43" s="174"/>
      <c r="F43" s="174"/>
      <c r="G43" s="175"/>
      <c r="H43" s="11">
        <v>214</v>
      </c>
      <c r="I43" s="219"/>
      <c r="J43" s="220"/>
      <c r="K43" s="220"/>
      <c r="L43" s="220"/>
      <c r="M43" s="221"/>
      <c r="N43" s="210"/>
      <c r="O43" s="211"/>
      <c r="P43" s="211"/>
      <c r="Q43" s="211"/>
      <c r="R43" s="212"/>
      <c r="S43" s="8"/>
    </row>
    <row r="44" spans="2:19" x14ac:dyDescent="0.25">
      <c r="B44" s="8"/>
      <c r="C44" s="173" t="s">
        <v>74</v>
      </c>
      <c r="D44" s="174"/>
      <c r="E44" s="174"/>
      <c r="F44" s="174"/>
      <c r="G44" s="175"/>
      <c r="H44" s="11">
        <v>215</v>
      </c>
      <c r="I44" s="219">
        <v>0</v>
      </c>
      <c r="J44" s="220"/>
      <c r="K44" s="220"/>
      <c r="L44" s="220"/>
      <c r="M44" s="221"/>
      <c r="N44" s="210">
        <v>0</v>
      </c>
      <c r="O44" s="211"/>
      <c r="P44" s="211"/>
      <c r="Q44" s="211"/>
      <c r="R44" s="212"/>
      <c r="S44" s="8"/>
    </row>
    <row r="45" spans="2:19" x14ac:dyDescent="0.25">
      <c r="B45" s="8"/>
      <c r="C45" s="173" t="s">
        <v>75</v>
      </c>
      <c r="D45" s="174"/>
      <c r="E45" s="174"/>
      <c r="F45" s="174"/>
      <c r="G45" s="175"/>
      <c r="H45" s="11">
        <v>216</v>
      </c>
      <c r="I45" s="219">
        <v>0</v>
      </c>
      <c r="J45" s="220"/>
      <c r="K45" s="220"/>
      <c r="L45" s="220"/>
      <c r="M45" s="221"/>
      <c r="N45" s="210">
        <v>0</v>
      </c>
      <c r="O45" s="211"/>
      <c r="P45" s="211"/>
      <c r="Q45" s="211"/>
      <c r="R45" s="212"/>
      <c r="S45" s="8"/>
    </row>
    <row r="46" spans="2:19" x14ac:dyDescent="0.25">
      <c r="B46" s="8"/>
      <c r="C46" s="173" t="s">
        <v>25</v>
      </c>
      <c r="D46" s="174"/>
      <c r="E46" s="174"/>
      <c r="F46" s="174"/>
      <c r="G46" s="175"/>
      <c r="H46" s="11">
        <v>220</v>
      </c>
      <c r="I46" s="219">
        <v>0</v>
      </c>
      <c r="J46" s="220"/>
      <c r="K46" s="220"/>
      <c r="L46" s="220"/>
      <c r="M46" s="221"/>
      <c r="N46" s="210">
        <v>0</v>
      </c>
      <c r="O46" s="211"/>
      <c r="P46" s="211"/>
      <c r="Q46" s="211"/>
      <c r="R46" s="212"/>
      <c r="S46" s="8"/>
    </row>
    <row r="47" spans="2:19" x14ac:dyDescent="0.25">
      <c r="B47" s="8"/>
      <c r="C47" s="173" t="s">
        <v>26</v>
      </c>
      <c r="D47" s="174"/>
      <c r="E47" s="174"/>
      <c r="F47" s="174"/>
      <c r="G47" s="175"/>
      <c r="H47" s="11">
        <v>230</v>
      </c>
      <c r="I47" s="269">
        <v>44</v>
      </c>
      <c r="J47" s="270"/>
      <c r="K47" s="270"/>
      <c r="L47" s="270"/>
      <c r="M47" s="271"/>
      <c r="N47" s="269">
        <v>53</v>
      </c>
      <c r="O47" s="270"/>
      <c r="P47" s="270"/>
      <c r="Q47" s="270"/>
      <c r="R47" s="271"/>
      <c r="S47" s="8"/>
    </row>
    <row r="48" spans="2:19" ht="30" customHeight="1" x14ac:dyDescent="0.25">
      <c r="B48" s="8"/>
      <c r="C48" s="173" t="s">
        <v>27</v>
      </c>
      <c r="D48" s="174"/>
      <c r="E48" s="174"/>
      <c r="F48" s="174"/>
      <c r="G48" s="175"/>
      <c r="H48" s="11">
        <v>240</v>
      </c>
      <c r="I48" s="269">
        <v>42</v>
      </c>
      <c r="J48" s="270"/>
      <c r="K48" s="270"/>
      <c r="L48" s="270"/>
      <c r="M48" s="271"/>
      <c r="N48" s="269">
        <v>978</v>
      </c>
      <c r="O48" s="270"/>
      <c r="P48" s="270"/>
      <c r="Q48" s="270"/>
      <c r="R48" s="271"/>
      <c r="S48" s="8"/>
    </row>
    <row r="49" spans="2:19" x14ac:dyDescent="0.25">
      <c r="B49" s="8"/>
      <c r="C49" s="173" t="s">
        <v>28</v>
      </c>
      <c r="D49" s="174"/>
      <c r="E49" s="174"/>
      <c r="F49" s="174"/>
      <c r="G49" s="175"/>
      <c r="H49" s="11">
        <v>250</v>
      </c>
      <c r="I49" s="269">
        <v>988</v>
      </c>
      <c r="J49" s="270"/>
      <c r="K49" s="270"/>
      <c r="L49" s="270"/>
      <c r="M49" s="271"/>
      <c r="N49" s="269">
        <v>421</v>
      </c>
      <c r="O49" s="270"/>
      <c r="P49" s="270"/>
      <c r="Q49" s="270"/>
      <c r="R49" s="271"/>
      <c r="S49" s="8"/>
    </row>
    <row r="50" spans="2:19" x14ac:dyDescent="0.25">
      <c r="B50" s="8"/>
      <c r="C50" s="173" t="s">
        <v>29</v>
      </c>
      <c r="D50" s="174"/>
      <c r="E50" s="174"/>
      <c r="F50" s="174"/>
      <c r="G50" s="175"/>
      <c r="H50" s="11">
        <v>260</v>
      </c>
      <c r="I50" s="269"/>
      <c r="J50" s="270"/>
      <c r="K50" s="270"/>
      <c r="L50" s="270"/>
      <c r="M50" s="271"/>
      <c r="N50" s="210"/>
      <c r="O50" s="211"/>
      <c r="P50" s="211"/>
      <c r="Q50" s="211"/>
      <c r="R50" s="212"/>
      <c r="S50" s="8"/>
    </row>
    <row r="51" spans="2:19" x14ac:dyDescent="0.25">
      <c r="B51" s="8"/>
      <c r="C51" s="178" t="s">
        <v>316</v>
      </c>
      <c r="D51" s="174"/>
      <c r="E51" s="174"/>
      <c r="F51" s="174"/>
      <c r="G51" s="175"/>
      <c r="H51" s="11">
        <v>270</v>
      </c>
      <c r="I51" s="269"/>
      <c r="J51" s="270"/>
      <c r="K51" s="270"/>
      <c r="L51" s="270"/>
      <c r="M51" s="271"/>
      <c r="N51" s="210"/>
      <c r="O51" s="211"/>
      <c r="P51" s="211"/>
      <c r="Q51" s="211"/>
      <c r="R51" s="212"/>
      <c r="S51" s="8"/>
    </row>
    <row r="52" spans="2:19" x14ac:dyDescent="0.25">
      <c r="B52" s="8"/>
      <c r="C52" s="173" t="s">
        <v>30</v>
      </c>
      <c r="D52" s="174"/>
      <c r="E52" s="174"/>
      <c r="F52" s="174"/>
      <c r="G52" s="175"/>
      <c r="H52" s="11">
        <v>280</v>
      </c>
      <c r="I52" s="219">
        <v>0</v>
      </c>
      <c r="J52" s="220"/>
      <c r="K52" s="220"/>
      <c r="L52" s="220"/>
      <c r="M52" s="221"/>
      <c r="N52" s="210">
        <v>0</v>
      </c>
      <c r="O52" s="211"/>
      <c r="P52" s="211"/>
      <c r="Q52" s="211"/>
      <c r="R52" s="212"/>
      <c r="S52" s="8"/>
    </row>
    <row r="53" spans="2:19" s="23" customFormat="1" ht="15.75" x14ac:dyDescent="0.25">
      <c r="B53" s="22"/>
      <c r="C53" s="244" t="s">
        <v>31</v>
      </c>
      <c r="D53" s="244"/>
      <c r="E53" s="244"/>
      <c r="F53" s="244"/>
      <c r="G53" s="244"/>
      <c r="H53" s="55">
        <v>290</v>
      </c>
      <c r="I53" s="243">
        <f>SUM(I38,I46:M52)</f>
        <v>5415</v>
      </c>
      <c r="J53" s="243"/>
      <c r="K53" s="243"/>
      <c r="L53" s="243"/>
      <c r="M53" s="243"/>
      <c r="N53" s="243">
        <f>SUM(N38,N46:R52)</f>
        <v>5394</v>
      </c>
      <c r="O53" s="243"/>
      <c r="P53" s="243"/>
      <c r="Q53" s="243"/>
      <c r="R53" s="243"/>
      <c r="S53" s="22"/>
    </row>
    <row r="54" spans="2:19" s="23" customFormat="1" ht="15.75" x14ac:dyDescent="0.25">
      <c r="B54" s="22"/>
      <c r="C54" s="244" t="s">
        <v>32</v>
      </c>
      <c r="D54" s="244"/>
      <c r="E54" s="244"/>
      <c r="F54" s="244"/>
      <c r="G54" s="244"/>
      <c r="H54" s="55">
        <v>300</v>
      </c>
      <c r="I54" s="243">
        <f>I36+I53</f>
        <v>122208</v>
      </c>
      <c r="J54" s="243"/>
      <c r="K54" s="243"/>
      <c r="L54" s="243"/>
      <c r="M54" s="243"/>
      <c r="N54" s="243">
        <f>N36+N53</f>
        <v>113108</v>
      </c>
      <c r="O54" s="243"/>
      <c r="P54" s="243"/>
      <c r="Q54" s="243"/>
      <c r="R54" s="243"/>
      <c r="S54" s="22"/>
    </row>
    <row r="55" spans="2:19" s="6" customFormat="1" x14ac:dyDescent="0.25">
      <c r="B55" s="5"/>
      <c r="C55" s="111"/>
      <c r="D55" s="111"/>
      <c r="E55" s="111"/>
      <c r="F55" s="111"/>
      <c r="G55" s="111"/>
      <c r="H55" s="93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5"/>
    </row>
    <row r="56" spans="2:19" s="115" customFormat="1" ht="5.25" x14ac:dyDescent="0.15">
      <c r="B56" s="113"/>
      <c r="C56" s="245"/>
      <c r="D56" s="245"/>
      <c r="E56" s="245"/>
      <c r="F56" s="245"/>
      <c r="G56" s="245"/>
      <c r="H56" s="245"/>
      <c r="I56" s="245"/>
      <c r="J56" s="245"/>
      <c r="K56" s="245"/>
      <c r="L56" s="245"/>
      <c r="M56" s="245"/>
      <c r="N56" s="245"/>
      <c r="O56" s="114"/>
      <c r="P56" s="114"/>
      <c r="Q56" s="114"/>
      <c r="R56" s="114"/>
      <c r="S56" s="113"/>
    </row>
    <row r="57" spans="2:19" ht="15" customHeight="1" x14ac:dyDescent="0.25">
      <c r="B57" s="8"/>
      <c r="C57" s="224" t="s">
        <v>33</v>
      </c>
      <c r="D57" s="225"/>
      <c r="E57" s="225"/>
      <c r="F57" s="225"/>
      <c r="G57" s="226"/>
      <c r="H57" s="185" t="s">
        <v>12</v>
      </c>
      <c r="I57" s="25" t="s">
        <v>60</v>
      </c>
      <c r="J57" s="260" t="s">
        <v>488</v>
      </c>
      <c r="K57" s="261"/>
      <c r="L57" s="261"/>
      <c r="M57" s="42"/>
      <c r="N57" s="41" t="s">
        <v>121</v>
      </c>
      <c r="O57" s="189" t="s">
        <v>490</v>
      </c>
      <c r="P57" s="189"/>
      <c r="Q57" s="189"/>
      <c r="R57" s="190"/>
      <c r="S57" s="8"/>
    </row>
    <row r="58" spans="2:19" x14ac:dyDescent="0.25">
      <c r="B58" s="8"/>
      <c r="C58" s="227">
        <v>1</v>
      </c>
      <c r="D58" s="228"/>
      <c r="E58" s="228"/>
      <c r="F58" s="228"/>
      <c r="G58" s="229"/>
      <c r="H58" s="186"/>
      <c r="I58" s="251" t="s">
        <v>489</v>
      </c>
      <c r="J58" s="252"/>
      <c r="K58" s="252"/>
      <c r="L58" s="252"/>
      <c r="M58" s="253"/>
      <c r="N58" s="258"/>
      <c r="O58" s="259"/>
      <c r="P58" s="38"/>
      <c r="Q58" s="39"/>
      <c r="R58" s="40"/>
      <c r="S58" s="8"/>
    </row>
    <row r="59" spans="2:19" x14ac:dyDescent="0.25">
      <c r="B59" s="8"/>
      <c r="C59" s="214">
        <v>1</v>
      </c>
      <c r="D59" s="215"/>
      <c r="E59" s="215"/>
      <c r="F59" s="215"/>
      <c r="G59" s="216"/>
      <c r="H59" s="24">
        <v>2</v>
      </c>
      <c r="I59" s="214">
        <v>3</v>
      </c>
      <c r="J59" s="215"/>
      <c r="K59" s="215"/>
      <c r="L59" s="215"/>
      <c r="M59" s="216"/>
      <c r="N59" s="214">
        <v>4</v>
      </c>
      <c r="O59" s="215"/>
      <c r="P59" s="215"/>
      <c r="Q59" s="215"/>
      <c r="R59" s="216"/>
      <c r="S59" s="8"/>
    </row>
    <row r="60" spans="2:19" x14ac:dyDescent="0.25">
      <c r="B60" s="8"/>
      <c r="C60" s="217" t="s">
        <v>34</v>
      </c>
      <c r="D60" s="218"/>
      <c r="E60" s="218"/>
      <c r="F60" s="218"/>
      <c r="G60" s="218"/>
      <c r="H60" s="54"/>
      <c r="I60" s="246"/>
      <c r="J60" s="246"/>
      <c r="K60" s="246"/>
      <c r="L60" s="246"/>
      <c r="M60" s="246"/>
      <c r="N60" s="246"/>
      <c r="O60" s="246"/>
      <c r="P60" s="246"/>
      <c r="Q60" s="246"/>
      <c r="R60" s="247"/>
      <c r="S60" s="8"/>
    </row>
    <row r="61" spans="2:19" ht="15" customHeight="1" x14ac:dyDescent="0.25">
      <c r="B61" s="8"/>
      <c r="C61" s="207" t="s">
        <v>35</v>
      </c>
      <c r="D61" s="208"/>
      <c r="E61" s="208"/>
      <c r="F61" s="208"/>
      <c r="G61" s="209"/>
      <c r="H61" s="13">
        <v>410</v>
      </c>
      <c r="I61" s="231">
        <v>2600</v>
      </c>
      <c r="J61" s="200"/>
      <c r="K61" s="200"/>
      <c r="L61" s="200"/>
      <c r="M61" s="254"/>
      <c r="N61" s="197">
        <v>2600</v>
      </c>
      <c r="O61" s="198"/>
      <c r="P61" s="198"/>
      <c r="Q61" s="198"/>
      <c r="R61" s="199"/>
      <c r="S61" s="8"/>
    </row>
    <row r="62" spans="2:19" ht="15" customHeight="1" x14ac:dyDescent="0.25">
      <c r="B62" s="8"/>
      <c r="C62" s="173" t="s">
        <v>36</v>
      </c>
      <c r="D62" s="174"/>
      <c r="E62" s="174"/>
      <c r="F62" s="174"/>
      <c r="G62" s="175"/>
      <c r="H62" s="11">
        <v>420</v>
      </c>
      <c r="I62" s="248">
        <v>0</v>
      </c>
      <c r="J62" s="249"/>
      <c r="K62" s="249"/>
      <c r="L62" s="249"/>
      <c r="M62" s="250"/>
      <c r="N62" s="255">
        <v>0</v>
      </c>
      <c r="O62" s="256"/>
      <c r="P62" s="256"/>
      <c r="Q62" s="256"/>
      <c r="R62" s="257"/>
      <c r="S62" s="8"/>
    </row>
    <row r="63" spans="2:19" x14ac:dyDescent="0.25">
      <c r="B63" s="8"/>
      <c r="C63" s="173" t="s">
        <v>37</v>
      </c>
      <c r="D63" s="174"/>
      <c r="E63" s="174"/>
      <c r="F63" s="174"/>
      <c r="G63" s="175"/>
      <c r="H63" s="11">
        <v>430</v>
      </c>
      <c r="I63" s="248">
        <v>0</v>
      </c>
      <c r="J63" s="249"/>
      <c r="K63" s="249"/>
      <c r="L63" s="249"/>
      <c r="M63" s="250"/>
      <c r="N63" s="255">
        <v>0</v>
      </c>
      <c r="O63" s="256"/>
      <c r="P63" s="256"/>
      <c r="Q63" s="256"/>
      <c r="R63" s="257"/>
      <c r="S63" s="8"/>
    </row>
    <row r="64" spans="2:19" x14ac:dyDescent="0.25">
      <c r="B64" s="8"/>
      <c r="C64" s="173" t="s">
        <v>38</v>
      </c>
      <c r="D64" s="174"/>
      <c r="E64" s="174"/>
      <c r="F64" s="174"/>
      <c r="G64" s="175"/>
      <c r="H64" s="11">
        <v>440</v>
      </c>
      <c r="I64" s="219"/>
      <c r="J64" s="220"/>
      <c r="K64" s="220"/>
      <c r="L64" s="220"/>
      <c r="M64" s="221"/>
      <c r="N64" s="210"/>
      <c r="O64" s="211"/>
      <c r="P64" s="211"/>
      <c r="Q64" s="211"/>
      <c r="R64" s="212"/>
      <c r="S64" s="8"/>
    </row>
    <row r="65" spans="2:19" x14ac:dyDescent="0.25">
      <c r="B65" s="8"/>
      <c r="C65" s="173" t="s">
        <v>39</v>
      </c>
      <c r="D65" s="174"/>
      <c r="E65" s="174"/>
      <c r="F65" s="174"/>
      <c r="G65" s="175"/>
      <c r="H65" s="11">
        <v>450</v>
      </c>
      <c r="I65" s="219">
        <v>2</v>
      </c>
      <c r="J65" s="220"/>
      <c r="K65" s="220"/>
      <c r="L65" s="220"/>
      <c r="M65" s="221"/>
      <c r="N65" s="210">
        <v>2</v>
      </c>
      <c r="O65" s="211"/>
      <c r="P65" s="211"/>
      <c r="Q65" s="211"/>
      <c r="R65" s="212"/>
      <c r="S65" s="8"/>
    </row>
    <row r="66" spans="2:19" x14ac:dyDescent="0.25">
      <c r="B66" s="8"/>
      <c r="C66" s="173" t="s">
        <v>40</v>
      </c>
      <c r="D66" s="174"/>
      <c r="E66" s="174"/>
      <c r="F66" s="174"/>
      <c r="G66" s="175"/>
      <c r="H66" s="11">
        <v>460</v>
      </c>
      <c r="I66" s="219">
        <v>-4947</v>
      </c>
      <c r="J66" s="220"/>
      <c r="K66" s="220"/>
      <c r="L66" s="220"/>
      <c r="M66" s="221"/>
      <c r="N66" s="210">
        <v>-2753</v>
      </c>
      <c r="O66" s="211"/>
      <c r="P66" s="211"/>
      <c r="Q66" s="211"/>
      <c r="R66" s="212"/>
      <c r="S66" s="8"/>
    </row>
    <row r="67" spans="2:19" x14ac:dyDescent="0.25">
      <c r="B67" s="8"/>
      <c r="C67" s="173" t="s">
        <v>41</v>
      </c>
      <c r="D67" s="174"/>
      <c r="E67" s="174"/>
      <c r="F67" s="174"/>
      <c r="G67" s="175"/>
      <c r="H67" s="11">
        <v>470</v>
      </c>
      <c r="I67" s="219"/>
      <c r="J67" s="220"/>
      <c r="K67" s="220"/>
      <c r="L67" s="220"/>
      <c r="M67" s="221"/>
      <c r="N67" s="210">
        <v>0</v>
      </c>
      <c r="O67" s="211"/>
      <c r="P67" s="211"/>
      <c r="Q67" s="211"/>
      <c r="R67" s="212"/>
      <c r="S67" s="8"/>
    </row>
    <row r="68" spans="2:19" x14ac:dyDescent="0.25">
      <c r="B68" s="8"/>
      <c r="C68" s="173" t="s">
        <v>42</v>
      </c>
      <c r="D68" s="174"/>
      <c r="E68" s="174"/>
      <c r="F68" s="174"/>
      <c r="G68" s="175"/>
      <c r="H68" s="11">
        <v>480</v>
      </c>
      <c r="I68" s="219">
        <v>0</v>
      </c>
      <c r="J68" s="220"/>
      <c r="K68" s="220"/>
      <c r="L68" s="220"/>
      <c r="M68" s="221"/>
      <c r="N68" s="210">
        <v>0</v>
      </c>
      <c r="O68" s="211"/>
      <c r="P68" s="211"/>
      <c r="Q68" s="211"/>
      <c r="R68" s="212"/>
      <c r="S68" s="8"/>
    </row>
    <row r="69" spans="2:19" s="23" customFormat="1" ht="15.75" x14ac:dyDescent="0.25">
      <c r="B69" s="22"/>
      <c r="C69" s="262" t="s">
        <v>43</v>
      </c>
      <c r="D69" s="263"/>
      <c r="E69" s="263"/>
      <c r="F69" s="263"/>
      <c r="G69" s="264"/>
      <c r="H69" s="55">
        <v>490</v>
      </c>
      <c r="I69" s="265">
        <f>SUM(I61,I64:M68)-I62-I63</f>
        <v>-2345</v>
      </c>
      <c r="J69" s="266"/>
      <c r="K69" s="266"/>
      <c r="L69" s="266"/>
      <c r="M69" s="267"/>
      <c r="N69" s="265">
        <f>SUM(N61,N64:R68)-N62-N63</f>
        <v>-151</v>
      </c>
      <c r="O69" s="266"/>
      <c r="P69" s="266"/>
      <c r="Q69" s="266"/>
      <c r="R69" s="267"/>
      <c r="S69" s="22"/>
    </row>
    <row r="70" spans="2:19" ht="15" customHeight="1" x14ac:dyDescent="0.25">
      <c r="B70" s="8"/>
      <c r="C70" s="217" t="s">
        <v>44</v>
      </c>
      <c r="D70" s="218"/>
      <c r="E70" s="218"/>
      <c r="F70" s="218"/>
      <c r="G70" s="218"/>
      <c r="H70" s="54"/>
      <c r="I70" s="238"/>
      <c r="J70" s="238"/>
      <c r="K70" s="238"/>
      <c r="L70" s="238"/>
      <c r="M70" s="238"/>
      <c r="N70" s="238"/>
      <c r="O70" s="238"/>
      <c r="P70" s="238"/>
      <c r="Q70" s="238"/>
      <c r="R70" s="239"/>
      <c r="S70" s="8"/>
    </row>
    <row r="71" spans="2:19" x14ac:dyDescent="0.25">
      <c r="B71" s="8"/>
      <c r="C71" s="173" t="s">
        <v>45</v>
      </c>
      <c r="D71" s="174"/>
      <c r="E71" s="174"/>
      <c r="F71" s="174"/>
      <c r="G71" s="175"/>
      <c r="H71" s="11">
        <v>510</v>
      </c>
      <c r="I71" s="219">
        <v>48185</v>
      </c>
      <c r="J71" s="220"/>
      <c r="K71" s="220"/>
      <c r="L71" s="220"/>
      <c r="M71" s="221"/>
      <c r="N71" s="210">
        <v>80324</v>
      </c>
      <c r="O71" s="211"/>
      <c r="P71" s="211"/>
      <c r="Q71" s="211"/>
      <c r="R71" s="212"/>
      <c r="S71" s="8"/>
    </row>
    <row r="72" spans="2:19" x14ac:dyDescent="0.25">
      <c r="B72" s="8"/>
      <c r="C72" s="173" t="s">
        <v>46</v>
      </c>
      <c r="D72" s="174"/>
      <c r="E72" s="174"/>
      <c r="F72" s="174"/>
      <c r="G72" s="175"/>
      <c r="H72" s="11">
        <v>520</v>
      </c>
      <c r="I72" s="219">
        <v>0</v>
      </c>
      <c r="J72" s="220"/>
      <c r="K72" s="220"/>
      <c r="L72" s="220"/>
      <c r="M72" s="221"/>
      <c r="N72" s="210">
        <v>0</v>
      </c>
      <c r="O72" s="211"/>
      <c r="P72" s="211"/>
      <c r="Q72" s="211"/>
      <c r="R72" s="212"/>
      <c r="S72" s="8"/>
    </row>
    <row r="73" spans="2:19" x14ac:dyDescent="0.25">
      <c r="B73" s="8"/>
      <c r="C73" s="173" t="s">
        <v>47</v>
      </c>
      <c r="D73" s="174"/>
      <c r="E73" s="174"/>
      <c r="F73" s="174"/>
      <c r="G73" s="175"/>
      <c r="H73" s="11">
        <v>530</v>
      </c>
      <c r="I73" s="219">
        <v>0</v>
      </c>
      <c r="J73" s="220"/>
      <c r="K73" s="220"/>
      <c r="L73" s="220"/>
      <c r="M73" s="221"/>
      <c r="N73" s="210">
        <v>0</v>
      </c>
      <c r="O73" s="211"/>
      <c r="P73" s="211"/>
      <c r="Q73" s="211"/>
      <c r="R73" s="212"/>
      <c r="S73" s="8"/>
    </row>
    <row r="74" spans="2:19" x14ac:dyDescent="0.25">
      <c r="B74" s="8"/>
      <c r="C74" s="173" t="s">
        <v>48</v>
      </c>
      <c r="D74" s="174"/>
      <c r="E74" s="174"/>
      <c r="F74" s="174"/>
      <c r="G74" s="175"/>
      <c r="H74" s="11">
        <v>540</v>
      </c>
      <c r="I74" s="219"/>
      <c r="J74" s="220"/>
      <c r="K74" s="220"/>
      <c r="L74" s="220"/>
      <c r="M74" s="221"/>
      <c r="N74" s="210"/>
      <c r="O74" s="211"/>
      <c r="P74" s="211"/>
      <c r="Q74" s="211"/>
      <c r="R74" s="212"/>
      <c r="S74" s="8"/>
    </row>
    <row r="75" spans="2:19" x14ac:dyDescent="0.25">
      <c r="B75" s="8"/>
      <c r="C75" s="173" t="s">
        <v>49</v>
      </c>
      <c r="D75" s="174"/>
      <c r="E75" s="174"/>
      <c r="F75" s="174"/>
      <c r="G75" s="175"/>
      <c r="H75" s="11">
        <v>550</v>
      </c>
      <c r="I75" s="219">
        <v>0</v>
      </c>
      <c r="J75" s="220"/>
      <c r="K75" s="220"/>
      <c r="L75" s="220"/>
      <c r="M75" s="221"/>
      <c r="N75" s="210">
        <v>0</v>
      </c>
      <c r="O75" s="211"/>
      <c r="P75" s="211"/>
      <c r="Q75" s="211"/>
      <c r="R75" s="212"/>
      <c r="S75" s="8"/>
    </row>
    <row r="76" spans="2:19" x14ac:dyDescent="0.25">
      <c r="B76" s="8"/>
      <c r="C76" s="173" t="s">
        <v>50</v>
      </c>
      <c r="D76" s="174"/>
      <c r="E76" s="174"/>
      <c r="F76" s="174"/>
      <c r="G76" s="175"/>
      <c r="H76" s="11">
        <v>560</v>
      </c>
      <c r="I76" s="219">
        <v>0</v>
      </c>
      <c r="J76" s="220"/>
      <c r="K76" s="220"/>
      <c r="L76" s="220"/>
      <c r="M76" s="221"/>
      <c r="N76" s="210">
        <v>0</v>
      </c>
      <c r="O76" s="211"/>
      <c r="P76" s="211"/>
      <c r="Q76" s="211"/>
      <c r="R76" s="212"/>
      <c r="S76" s="8"/>
    </row>
    <row r="77" spans="2:19" s="23" customFormat="1" ht="15.75" x14ac:dyDescent="0.25">
      <c r="B77" s="22"/>
      <c r="C77" s="262" t="s">
        <v>51</v>
      </c>
      <c r="D77" s="263"/>
      <c r="E77" s="263"/>
      <c r="F77" s="263"/>
      <c r="G77" s="264"/>
      <c r="H77" s="55">
        <v>590</v>
      </c>
      <c r="I77" s="265">
        <f>SUM(I71:M76)</f>
        <v>48185</v>
      </c>
      <c r="J77" s="266"/>
      <c r="K77" s="266"/>
      <c r="L77" s="266"/>
      <c r="M77" s="267"/>
      <c r="N77" s="265">
        <f>SUM(N71:R76)</f>
        <v>80324</v>
      </c>
      <c r="O77" s="266"/>
      <c r="P77" s="266"/>
      <c r="Q77" s="266"/>
      <c r="R77" s="267"/>
      <c r="S77" s="22"/>
    </row>
    <row r="78" spans="2:19" ht="15" customHeight="1" x14ac:dyDescent="0.25">
      <c r="B78" s="8"/>
      <c r="C78" s="217" t="s">
        <v>52</v>
      </c>
      <c r="D78" s="218"/>
      <c r="E78" s="218"/>
      <c r="F78" s="218"/>
      <c r="G78" s="218"/>
      <c r="H78" s="54"/>
      <c r="I78" s="238"/>
      <c r="J78" s="238"/>
      <c r="K78" s="238"/>
      <c r="L78" s="238"/>
      <c r="M78" s="238"/>
      <c r="N78" s="238"/>
      <c r="O78" s="238"/>
      <c r="P78" s="238"/>
      <c r="Q78" s="238"/>
      <c r="R78" s="239"/>
      <c r="S78" s="8"/>
    </row>
    <row r="79" spans="2:19" x14ac:dyDescent="0.25">
      <c r="B79" s="8"/>
      <c r="C79" s="173" t="s">
        <v>53</v>
      </c>
      <c r="D79" s="174"/>
      <c r="E79" s="174"/>
      <c r="F79" s="174"/>
      <c r="G79" s="175"/>
      <c r="H79" s="11">
        <v>610</v>
      </c>
      <c r="I79" s="219">
        <v>0</v>
      </c>
      <c r="J79" s="220"/>
      <c r="K79" s="220"/>
      <c r="L79" s="220"/>
      <c r="M79" s="221"/>
      <c r="N79" s="210">
        <v>0</v>
      </c>
      <c r="O79" s="211"/>
      <c r="P79" s="211"/>
      <c r="Q79" s="211"/>
      <c r="R79" s="212"/>
      <c r="S79" s="8"/>
    </row>
    <row r="80" spans="2:19" x14ac:dyDescent="0.25">
      <c r="B80" s="8"/>
      <c r="C80" s="173" t="s">
        <v>54</v>
      </c>
      <c r="D80" s="174"/>
      <c r="E80" s="174"/>
      <c r="F80" s="174"/>
      <c r="G80" s="175"/>
      <c r="H80" s="11">
        <v>620</v>
      </c>
      <c r="I80" s="219">
        <v>51441</v>
      </c>
      <c r="J80" s="220"/>
      <c r="K80" s="220"/>
      <c r="L80" s="220"/>
      <c r="M80" s="221"/>
      <c r="N80" s="210">
        <v>15201</v>
      </c>
      <c r="O80" s="211"/>
      <c r="P80" s="211"/>
      <c r="Q80" s="211"/>
      <c r="R80" s="212"/>
      <c r="S80" s="8"/>
    </row>
    <row r="81" spans="2:19" x14ac:dyDescent="0.25">
      <c r="B81" s="8"/>
      <c r="C81" s="173" t="s">
        <v>55</v>
      </c>
      <c r="D81" s="174"/>
      <c r="E81" s="174"/>
      <c r="F81" s="174"/>
      <c r="G81" s="175"/>
      <c r="H81" s="11">
        <v>630</v>
      </c>
      <c r="I81" s="268">
        <f>SUM(I83:M90)</f>
        <v>23607</v>
      </c>
      <c r="J81" s="238"/>
      <c r="K81" s="238"/>
      <c r="L81" s="238"/>
      <c r="M81" s="239"/>
      <c r="N81" s="268">
        <v>16414</v>
      </c>
      <c r="O81" s="238"/>
      <c r="P81" s="238"/>
      <c r="Q81" s="238"/>
      <c r="R81" s="239"/>
      <c r="S81" s="8"/>
    </row>
    <row r="82" spans="2:19" ht="15" customHeight="1" x14ac:dyDescent="0.25">
      <c r="B82" s="8"/>
      <c r="C82" s="201" t="s">
        <v>66</v>
      </c>
      <c r="D82" s="202"/>
      <c r="E82" s="202"/>
      <c r="F82" s="202"/>
      <c r="G82" s="202"/>
      <c r="H82" s="12"/>
      <c r="I82" s="195"/>
      <c r="J82" s="195"/>
      <c r="K82" s="195"/>
      <c r="L82" s="195"/>
      <c r="M82" s="195"/>
      <c r="N82" s="194"/>
      <c r="O82" s="195"/>
      <c r="P82" s="195"/>
      <c r="Q82" s="195"/>
      <c r="R82" s="196"/>
      <c r="S82" s="8"/>
    </row>
    <row r="83" spans="2:19" ht="15" customHeight="1" x14ac:dyDescent="0.25">
      <c r="B83" s="8"/>
      <c r="C83" s="207" t="s">
        <v>76</v>
      </c>
      <c r="D83" s="208"/>
      <c r="E83" s="208"/>
      <c r="F83" s="208"/>
      <c r="G83" s="208"/>
      <c r="H83" s="13">
        <v>631</v>
      </c>
      <c r="I83" s="200">
        <v>6791</v>
      </c>
      <c r="J83" s="200"/>
      <c r="K83" s="200"/>
      <c r="L83" s="200"/>
      <c r="M83" s="200"/>
      <c r="N83" s="197">
        <v>5308</v>
      </c>
      <c r="O83" s="198"/>
      <c r="P83" s="198"/>
      <c r="Q83" s="198"/>
      <c r="R83" s="199"/>
      <c r="S83" s="8"/>
    </row>
    <row r="84" spans="2:19" x14ac:dyDescent="0.25">
      <c r="B84" s="8"/>
      <c r="C84" s="173" t="s">
        <v>77</v>
      </c>
      <c r="D84" s="174"/>
      <c r="E84" s="174"/>
      <c r="F84" s="174"/>
      <c r="G84" s="175"/>
      <c r="H84" s="11">
        <v>632</v>
      </c>
      <c r="I84" s="219">
        <v>3039</v>
      </c>
      <c r="J84" s="220"/>
      <c r="K84" s="220"/>
      <c r="L84" s="220"/>
      <c r="M84" s="221"/>
      <c r="N84" s="210">
        <v>2140</v>
      </c>
      <c r="O84" s="211"/>
      <c r="P84" s="211"/>
      <c r="Q84" s="211"/>
      <c r="R84" s="212"/>
      <c r="S84" s="8"/>
    </row>
    <row r="85" spans="2:19" x14ac:dyDescent="0.25">
      <c r="B85" s="8"/>
      <c r="C85" s="173" t="s">
        <v>78</v>
      </c>
      <c r="D85" s="174"/>
      <c r="E85" s="174"/>
      <c r="F85" s="174"/>
      <c r="G85" s="175"/>
      <c r="H85" s="11">
        <v>633</v>
      </c>
      <c r="I85" s="219">
        <v>21</v>
      </c>
      <c r="J85" s="220"/>
      <c r="K85" s="220"/>
      <c r="L85" s="220"/>
      <c r="M85" s="221"/>
      <c r="N85" s="210">
        <v>20</v>
      </c>
      <c r="O85" s="211"/>
      <c r="P85" s="211"/>
      <c r="Q85" s="211"/>
      <c r="R85" s="212"/>
      <c r="S85" s="8"/>
    </row>
    <row r="86" spans="2:19" x14ac:dyDescent="0.25">
      <c r="B86" s="8"/>
      <c r="C86" s="173" t="s">
        <v>79</v>
      </c>
      <c r="D86" s="174"/>
      <c r="E86" s="174"/>
      <c r="F86" s="174"/>
      <c r="G86" s="175"/>
      <c r="H86" s="11">
        <v>634</v>
      </c>
      <c r="I86" s="219">
        <v>17</v>
      </c>
      <c r="J86" s="220"/>
      <c r="K86" s="220"/>
      <c r="L86" s="220"/>
      <c r="M86" s="221"/>
      <c r="N86" s="210">
        <v>16</v>
      </c>
      <c r="O86" s="211"/>
      <c r="P86" s="211"/>
      <c r="Q86" s="211"/>
      <c r="R86" s="212"/>
      <c r="S86" s="8"/>
    </row>
    <row r="87" spans="2:19" x14ac:dyDescent="0.25">
      <c r="B87" s="8"/>
      <c r="C87" s="173" t="s">
        <v>80</v>
      </c>
      <c r="D87" s="174"/>
      <c r="E87" s="174"/>
      <c r="F87" s="174"/>
      <c r="G87" s="175"/>
      <c r="H87" s="11">
        <v>635</v>
      </c>
      <c r="I87" s="219">
        <v>59</v>
      </c>
      <c r="J87" s="220"/>
      <c r="K87" s="220"/>
      <c r="L87" s="220"/>
      <c r="M87" s="221"/>
      <c r="N87" s="210">
        <v>48</v>
      </c>
      <c r="O87" s="211"/>
      <c r="P87" s="211"/>
      <c r="Q87" s="211"/>
      <c r="R87" s="212"/>
      <c r="S87" s="8"/>
    </row>
    <row r="88" spans="2:19" x14ac:dyDescent="0.25">
      <c r="B88" s="8"/>
      <c r="C88" s="173" t="s">
        <v>81</v>
      </c>
      <c r="D88" s="174"/>
      <c r="E88" s="174"/>
      <c r="F88" s="174"/>
      <c r="G88" s="175"/>
      <c r="H88" s="11">
        <v>636</v>
      </c>
      <c r="I88" s="219">
        <v>0</v>
      </c>
      <c r="J88" s="220"/>
      <c r="K88" s="220"/>
      <c r="L88" s="220"/>
      <c r="M88" s="221"/>
      <c r="N88" s="210">
        <v>0</v>
      </c>
      <c r="O88" s="211"/>
      <c r="P88" s="211"/>
      <c r="Q88" s="211"/>
      <c r="R88" s="212"/>
      <c r="S88" s="8"/>
    </row>
    <row r="89" spans="2:19" x14ac:dyDescent="0.25">
      <c r="B89" s="8"/>
      <c r="C89" s="173" t="s">
        <v>82</v>
      </c>
      <c r="D89" s="174"/>
      <c r="E89" s="174"/>
      <c r="F89" s="174"/>
      <c r="G89" s="175"/>
      <c r="H89" s="11">
        <v>637</v>
      </c>
      <c r="I89" s="219">
        <v>0</v>
      </c>
      <c r="J89" s="220"/>
      <c r="K89" s="220"/>
      <c r="L89" s="220"/>
      <c r="M89" s="221"/>
      <c r="N89" s="210">
        <v>0</v>
      </c>
      <c r="O89" s="211"/>
      <c r="P89" s="211"/>
      <c r="Q89" s="211"/>
      <c r="R89" s="212"/>
      <c r="S89" s="8"/>
    </row>
    <row r="90" spans="2:19" x14ac:dyDescent="0.25">
      <c r="B90" s="8"/>
      <c r="C90" s="173" t="s">
        <v>83</v>
      </c>
      <c r="D90" s="174"/>
      <c r="E90" s="174"/>
      <c r="F90" s="174"/>
      <c r="G90" s="175"/>
      <c r="H90" s="11">
        <v>638</v>
      </c>
      <c r="I90" s="219">
        <v>13680</v>
      </c>
      <c r="J90" s="220"/>
      <c r="K90" s="220"/>
      <c r="L90" s="220"/>
      <c r="M90" s="221"/>
      <c r="N90" s="210">
        <v>8882</v>
      </c>
      <c r="O90" s="211"/>
      <c r="P90" s="211"/>
      <c r="Q90" s="211"/>
      <c r="R90" s="212"/>
      <c r="S90" s="8"/>
    </row>
    <row r="91" spans="2:19" x14ac:dyDescent="0.25">
      <c r="B91" s="8"/>
      <c r="C91" s="173" t="s">
        <v>56</v>
      </c>
      <c r="D91" s="174"/>
      <c r="E91" s="174"/>
      <c r="F91" s="174"/>
      <c r="G91" s="175"/>
      <c r="H91" s="11">
        <v>640</v>
      </c>
      <c r="I91" s="219">
        <v>0</v>
      </c>
      <c r="J91" s="220"/>
      <c r="K91" s="220"/>
      <c r="L91" s="220"/>
      <c r="M91" s="221"/>
      <c r="N91" s="210">
        <v>0</v>
      </c>
      <c r="O91" s="211"/>
      <c r="P91" s="211"/>
      <c r="Q91" s="211"/>
      <c r="R91" s="212"/>
      <c r="S91" s="8"/>
    </row>
    <row r="92" spans="2:19" x14ac:dyDescent="0.25">
      <c r="B92" s="8"/>
      <c r="C92" s="173" t="s">
        <v>48</v>
      </c>
      <c r="D92" s="174"/>
      <c r="E92" s="174"/>
      <c r="F92" s="174"/>
      <c r="G92" s="175"/>
      <c r="H92" s="11">
        <v>650</v>
      </c>
      <c r="I92" s="269">
        <v>1320</v>
      </c>
      <c r="J92" s="270"/>
      <c r="K92" s="270"/>
      <c r="L92" s="270"/>
      <c r="M92" s="271"/>
      <c r="N92" s="269">
        <v>1320</v>
      </c>
      <c r="O92" s="270"/>
      <c r="P92" s="270"/>
      <c r="Q92" s="270"/>
      <c r="R92" s="271"/>
      <c r="S92" s="8"/>
    </row>
    <row r="93" spans="2:19" x14ac:dyDescent="0.25">
      <c r="B93" s="8"/>
      <c r="C93" s="173" t="s">
        <v>49</v>
      </c>
      <c r="D93" s="174"/>
      <c r="E93" s="174"/>
      <c r="F93" s="174"/>
      <c r="G93" s="175"/>
      <c r="H93" s="11">
        <v>660</v>
      </c>
      <c r="I93" s="219"/>
      <c r="J93" s="220"/>
      <c r="K93" s="220"/>
      <c r="L93" s="220"/>
      <c r="M93" s="221"/>
      <c r="N93" s="210"/>
      <c r="O93" s="211"/>
      <c r="P93" s="211"/>
      <c r="Q93" s="211"/>
      <c r="R93" s="212"/>
      <c r="S93" s="8"/>
    </row>
    <row r="94" spans="2:19" x14ac:dyDescent="0.25">
      <c r="B94" s="8"/>
      <c r="C94" s="173" t="s">
        <v>57</v>
      </c>
      <c r="D94" s="174"/>
      <c r="E94" s="174"/>
      <c r="F94" s="174"/>
      <c r="G94" s="175"/>
      <c r="H94" s="11">
        <v>670</v>
      </c>
      <c r="I94" s="219"/>
      <c r="J94" s="220"/>
      <c r="K94" s="220"/>
      <c r="L94" s="220"/>
      <c r="M94" s="221"/>
      <c r="N94" s="210"/>
      <c r="O94" s="211"/>
      <c r="P94" s="211"/>
      <c r="Q94" s="211"/>
      <c r="R94" s="212"/>
      <c r="S94" s="8"/>
    </row>
    <row r="95" spans="2:19" s="23" customFormat="1" ht="15.75" x14ac:dyDescent="0.25">
      <c r="B95" s="22"/>
      <c r="C95" s="244" t="s">
        <v>58</v>
      </c>
      <c r="D95" s="244"/>
      <c r="E95" s="244"/>
      <c r="F95" s="244"/>
      <c r="G95" s="244"/>
      <c r="H95" s="55">
        <v>690</v>
      </c>
      <c r="I95" s="243">
        <f>SUM(I79:M81,I91:M94)</f>
        <v>76368</v>
      </c>
      <c r="J95" s="243"/>
      <c r="K95" s="243"/>
      <c r="L95" s="243"/>
      <c r="M95" s="243"/>
      <c r="N95" s="243">
        <f>SUM(N79:R81,N91:R94)</f>
        <v>32935</v>
      </c>
      <c r="O95" s="243"/>
      <c r="P95" s="243"/>
      <c r="Q95" s="243"/>
      <c r="R95" s="243"/>
      <c r="S95" s="22"/>
    </row>
    <row r="96" spans="2:19" s="23" customFormat="1" ht="15.75" x14ac:dyDescent="0.25">
      <c r="B96" s="22"/>
      <c r="C96" s="244" t="s">
        <v>32</v>
      </c>
      <c r="D96" s="244"/>
      <c r="E96" s="244"/>
      <c r="F96" s="244"/>
      <c r="G96" s="244"/>
      <c r="H96" s="55">
        <v>700</v>
      </c>
      <c r="I96" s="243">
        <f>I69+I77+I95</f>
        <v>122208</v>
      </c>
      <c r="J96" s="243"/>
      <c r="K96" s="243"/>
      <c r="L96" s="243"/>
      <c r="M96" s="243"/>
      <c r="N96" s="243">
        <f>N69+N77+N95</f>
        <v>113108</v>
      </c>
      <c r="O96" s="243"/>
      <c r="P96" s="243"/>
      <c r="Q96" s="243"/>
      <c r="R96" s="243"/>
      <c r="S96" s="22"/>
    </row>
    <row r="97" spans="2:19" ht="15.75" customHeight="1" x14ac:dyDescent="0.25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2:19" x14ac:dyDescent="0.25">
      <c r="B98" s="8"/>
      <c r="C98" s="276" t="s">
        <v>61</v>
      </c>
      <c r="D98" s="276"/>
      <c r="E98" s="10"/>
      <c r="F98" s="275"/>
      <c r="G98" s="275"/>
      <c r="H98" s="10"/>
      <c r="I98" s="273" t="s">
        <v>325</v>
      </c>
      <c r="J98" s="274"/>
      <c r="K98" s="274"/>
      <c r="L98" s="274"/>
      <c r="M98" s="274"/>
      <c r="N98" s="274"/>
      <c r="O98" s="8"/>
      <c r="P98" s="8"/>
      <c r="Q98" s="8"/>
      <c r="R98" s="8"/>
      <c r="S98" s="8"/>
    </row>
    <row r="99" spans="2:19" s="17" customFormat="1" ht="12" x14ac:dyDescent="0.25">
      <c r="B99" s="18"/>
      <c r="C99" s="19" t="s">
        <v>64</v>
      </c>
      <c r="D99" s="19"/>
      <c r="E99" s="19"/>
      <c r="F99" s="272" t="s">
        <v>63</v>
      </c>
      <c r="G99" s="272"/>
      <c r="H99" s="20"/>
      <c r="I99" s="272" t="s">
        <v>59</v>
      </c>
      <c r="J99" s="272"/>
      <c r="K99" s="272"/>
      <c r="L99" s="272"/>
      <c r="M99" s="272"/>
      <c r="N99" s="272"/>
      <c r="O99" s="18"/>
      <c r="P99" s="18"/>
      <c r="Q99" s="18"/>
      <c r="R99" s="18"/>
      <c r="S99" s="18"/>
    </row>
    <row r="100" spans="2:19" x14ac:dyDescent="0.25">
      <c r="B100" s="8"/>
      <c r="C100" s="276" t="s">
        <v>62</v>
      </c>
      <c r="D100" s="276"/>
      <c r="E100" s="10"/>
      <c r="F100" s="275"/>
      <c r="G100" s="275"/>
      <c r="H100" s="10"/>
      <c r="I100" s="273" t="s">
        <v>324</v>
      </c>
      <c r="J100" s="274"/>
      <c r="K100" s="274"/>
      <c r="L100" s="274"/>
      <c r="M100" s="274"/>
      <c r="N100" s="274"/>
      <c r="O100" s="8"/>
      <c r="P100" s="8"/>
      <c r="Q100" s="8"/>
      <c r="R100" s="8"/>
      <c r="S100" s="8"/>
    </row>
    <row r="101" spans="2:19" x14ac:dyDescent="0.25">
      <c r="B101" s="8"/>
      <c r="C101" s="14"/>
      <c r="D101" s="14"/>
      <c r="E101" s="14"/>
      <c r="F101" s="272" t="s">
        <v>63</v>
      </c>
      <c r="G101" s="272"/>
      <c r="H101" s="20"/>
      <c r="I101" s="272" t="s">
        <v>59</v>
      </c>
      <c r="J101" s="272"/>
      <c r="K101" s="272"/>
      <c r="L101" s="272"/>
      <c r="M101" s="272"/>
      <c r="N101" s="272"/>
      <c r="O101" s="8"/>
      <c r="P101" s="8"/>
      <c r="Q101" s="8"/>
      <c r="R101" s="8"/>
      <c r="S101" s="8"/>
    </row>
    <row r="102" spans="2:19" x14ac:dyDescent="0.25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2:19" ht="6" customHeight="1" x14ac:dyDescent="0.25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</row>
  </sheetData>
  <mergeCells count="262">
    <mergeCell ref="C41:G41"/>
    <mergeCell ref="I41:M41"/>
    <mergeCell ref="C42:G42"/>
    <mergeCell ref="C47:G47"/>
    <mergeCell ref="C38:G38"/>
    <mergeCell ref="N48:R48"/>
    <mergeCell ref="C51:G51"/>
    <mergeCell ref="N49:R49"/>
    <mergeCell ref="C50:G50"/>
    <mergeCell ref="I50:M50"/>
    <mergeCell ref="N50:R50"/>
    <mergeCell ref="N43:R43"/>
    <mergeCell ref="I48:M48"/>
    <mergeCell ref="I51:M51"/>
    <mergeCell ref="I43:M43"/>
    <mergeCell ref="I45:M45"/>
    <mergeCell ref="N46:R46"/>
    <mergeCell ref="F101:G101"/>
    <mergeCell ref="I101:N101"/>
    <mergeCell ref="I99:N99"/>
    <mergeCell ref="I98:N98"/>
    <mergeCell ref="C95:G95"/>
    <mergeCell ref="I95:M95"/>
    <mergeCell ref="N95:R95"/>
    <mergeCell ref="C96:G96"/>
    <mergeCell ref="I96:M96"/>
    <mergeCell ref="N96:R96"/>
    <mergeCell ref="F100:G100"/>
    <mergeCell ref="I100:N100"/>
    <mergeCell ref="C98:D98"/>
    <mergeCell ref="C100:D100"/>
    <mergeCell ref="F98:G98"/>
    <mergeCell ref="F99:G99"/>
    <mergeCell ref="C94:G94"/>
    <mergeCell ref="I94:M94"/>
    <mergeCell ref="N94:R94"/>
    <mergeCell ref="C93:G93"/>
    <mergeCell ref="C92:G92"/>
    <mergeCell ref="I92:M92"/>
    <mergeCell ref="N92:R92"/>
    <mergeCell ref="I93:M93"/>
    <mergeCell ref="N93:R93"/>
    <mergeCell ref="C90:G90"/>
    <mergeCell ref="I90:M90"/>
    <mergeCell ref="N90:R90"/>
    <mergeCell ref="C91:G91"/>
    <mergeCell ref="I91:M91"/>
    <mergeCell ref="N91:R91"/>
    <mergeCell ref="C88:G88"/>
    <mergeCell ref="I88:M88"/>
    <mergeCell ref="N88:R88"/>
    <mergeCell ref="C89:G89"/>
    <mergeCell ref="I89:M89"/>
    <mergeCell ref="N89:R89"/>
    <mergeCell ref="C86:G86"/>
    <mergeCell ref="I86:M86"/>
    <mergeCell ref="N86:R86"/>
    <mergeCell ref="C87:G87"/>
    <mergeCell ref="I87:M87"/>
    <mergeCell ref="N87:R87"/>
    <mergeCell ref="C84:G84"/>
    <mergeCell ref="I84:M84"/>
    <mergeCell ref="N84:R84"/>
    <mergeCell ref="C85:G85"/>
    <mergeCell ref="I85:M85"/>
    <mergeCell ref="N85:R85"/>
    <mergeCell ref="C82:G82"/>
    <mergeCell ref="I82:M82"/>
    <mergeCell ref="N82:R82"/>
    <mergeCell ref="C83:G83"/>
    <mergeCell ref="I83:M83"/>
    <mergeCell ref="N83:R83"/>
    <mergeCell ref="C80:G80"/>
    <mergeCell ref="I80:M80"/>
    <mergeCell ref="N80:R80"/>
    <mergeCell ref="C81:G81"/>
    <mergeCell ref="I81:M81"/>
    <mergeCell ref="N81:R81"/>
    <mergeCell ref="C78:G78"/>
    <mergeCell ref="I78:M78"/>
    <mergeCell ref="N78:R78"/>
    <mergeCell ref="C79:G79"/>
    <mergeCell ref="I79:M79"/>
    <mergeCell ref="N79:R79"/>
    <mergeCell ref="C76:G76"/>
    <mergeCell ref="I76:M76"/>
    <mergeCell ref="N76:R76"/>
    <mergeCell ref="C77:G77"/>
    <mergeCell ref="I77:M77"/>
    <mergeCell ref="N77:R77"/>
    <mergeCell ref="C74:G74"/>
    <mergeCell ref="I74:M74"/>
    <mergeCell ref="N74:R74"/>
    <mergeCell ref="C75:G75"/>
    <mergeCell ref="I75:M75"/>
    <mergeCell ref="N75:R75"/>
    <mergeCell ref="C72:G72"/>
    <mergeCell ref="I72:M72"/>
    <mergeCell ref="N72:R72"/>
    <mergeCell ref="C73:G73"/>
    <mergeCell ref="I73:M73"/>
    <mergeCell ref="N73:R73"/>
    <mergeCell ref="C70:G70"/>
    <mergeCell ref="I70:M70"/>
    <mergeCell ref="N70:R70"/>
    <mergeCell ref="C71:G71"/>
    <mergeCell ref="I71:M71"/>
    <mergeCell ref="N71:R71"/>
    <mergeCell ref="C68:G68"/>
    <mergeCell ref="I68:M68"/>
    <mergeCell ref="N68:R68"/>
    <mergeCell ref="C69:G69"/>
    <mergeCell ref="I69:M69"/>
    <mergeCell ref="N69:R69"/>
    <mergeCell ref="C66:G66"/>
    <mergeCell ref="I66:M66"/>
    <mergeCell ref="N66:R66"/>
    <mergeCell ref="C67:G67"/>
    <mergeCell ref="I67:M67"/>
    <mergeCell ref="N67:R67"/>
    <mergeCell ref="C65:G65"/>
    <mergeCell ref="I65:M65"/>
    <mergeCell ref="N65:R65"/>
    <mergeCell ref="C64:G64"/>
    <mergeCell ref="I64:M64"/>
    <mergeCell ref="N64:R64"/>
    <mergeCell ref="I62:M62"/>
    <mergeCell ref="I58:M58"/>
    <mergeCell ref="C61:G61"/>
    <mergeCell ref="I61:M61"/>
    <mergeCell ref="N62:R62"/>
    <mergeCell ref="C59:G59"/>
    <mergeCell ref="I59:M59"/>
    <mergeCell ref="N59:R59"/>
    <mergeCell ref="N58:O58"/>
    <mergeCell ref="C57:G58"/>
    <mergeCell ref="O57:R57"/>
    <mergeCell ref="J57:L57"/>
    <mergeCell ref="C63:G63"/>
    <mergeCell ref="I63:M63"/>
    <mergeCell ref="N63:R63"/>
    <mergeCell ref="I53:M53"/>
    <mergeCell ref="C54:G54"/>
    <mergeCell ref="N61:R61"/>
    <mergeCell ref="H57:H58"/>
    <mergeCell ref="C62:G62"/>
    <mergeCell ref="N54:R54"/>
    <mergeCell ref="C53:G53"/>
    <mergeCell ref="C56:N56"/>
    <mergeCell ref="C60:G60"/>
    <mergeCell ref="I60:M60"/>
    <mergeCell ref="N60:R60"/>
    <mergeCell ref="I54:M54"/>
    <mergeCell ref="N53:R53"/>
    <mergeCell ref="I38:M38"/>
    <mergeCell ref="N38:R38"/>
    <mergeCell ref="N41:R41"/>
    <mergeCell ref="C44:G44"/>
    <mergeCell ref="C39:G39"/>
    <mergeCell ref="I39:M39"/>
    <mergeCell ref="C43:G43"/>
    <mergeCell ref="I52:M52"/>
    <mergeCell ref="N52:R52"/>
    <mergeCell ref="C46:G46"/>
    <mergeCell ref="I46:M46"/>
    <mergeCell ref="I42:M42"/>
    <mergeCell ref="I44:M44"/>
    <mergeCell ref="N51:R51"/>
    <mergeCell ref="N44:R44"/>
    <mergeCell ref="N42:R42"/>
    <mergeCell ref="N45:R45"/>
    <mergeCell ref="C52:G52"/>
    <mergeCell ref="C45:G45"/>
    <mergeCell ref="I47:M47"/>
    <mergeCell ref="N47:R47"/>
    <mergeCell ref="C49:G49"/>
    <mergeCell ref="I49:M49"/>
    <mergeCell ref="C48:G48"/>
    <mergeCell ref="C35:G35"/>
    <mergeCell ref="I35:M35"/>
    <mergeCell ref="N35:R35"/>
    <mergeCell ref="C36:G36"/>
    <mergeCell ref="I36:M36"/>
    <mergeCell ref="N36:R36"/>
    <mergeCell ref="C40:G40"/>
    <mergeCell ref="N32:R32"/>
    <mergeCell ref="N30:R30"/>
    <mergeCell ref="C30:G30"/>
    <mergeCell ref="I30:M30"/>
    <mergeCell ref="N31:R31"/>
    <mergeCell ref="C34:G34"/>
    <mergeCell ref="I34:M34"/>
    <mergeCell ref="N34:R34"/>
    <mergeCell ref="C33:G33"/>
    <mergeCell ref="I33:M33"/>
    <mergeCell ref="N33:R33"/>
    <mergeCell ref="N39:R39"/>
    <mergeCell ref="I40:M40"/>
    <mergeCell ref="N40:R40"/>
    <mergeCell ref="C37:G37"/>
    <mergeCell ref="I37:M37"/>
    <mergeCell ref="N37:R37"/>
    <mergeCell ref="C28:G28"/>
    <mergeCell ref="C29:G29"/>
    <mergeCell ref="C26:G26"/>
    <mergeCell ref="I26:M26"/>
    <mergeCell ref="C32:G32"/>
    <mergeCell ref="I32:M32"/>
    <mergeCell ref="I29:M29"/>
    <mergeCell ref="C31:G31"/>
    <mergeCell ref="I31:M31"/>
    <mergeCell ref="N27:R27"/>
    <mergeCell ref="N28:R28"/>
    <mergeCell ref="N29:R29"/>
    <mergeCell ref="I28:M28"/>
    <mergeCell ref="I27:M27"/>
    <mergeCell ref="C27:G27"/>
    <mergeCell ref="N26:R26"/>
    <mergeCell ref="C5:R5"/>
    <mergeCell ref="C24:G24"/>
    <mergeCell ref="F12:R12"/>
    <mergeCell ref="N24:R24"/>
    <mergeCell ref="I23:M23"/>
    <mergeCell ref="C22:G22"/>
    <mergeCell ref="N22:R22"/>
    <mergeCell ref="C23:G23"/>
    <mergeCell ref="I25:M25"/>
    <mergeCell ref="I24:M24"/>
    <mergeCell ref="I22:M22"/>
    <mergeCell ref="N23:R23"/>
    <mergeCell ref="C25:G25"/>
    <mergeCell ref="N25:R25"/>
    <mergeCell ref="N16:R16"/>
    <mergeCell ref="C20:G21"/>
    <mergeCell ref="N18:R18"/>
    <mergeCell ref="J20:L20"/>
    <mergeCell ref="H20:H21"/>
    <mergeCell ref="N21:O21"/>
    <mergeCell ref="C9:E9"/>
    <mergeCell ref="I16:M16"/>
    <mergeCell ref="I18:M18"/>
    <mergeCell ref="I17:M17"/>
    <mergeCell ref="O20:R20"/>
    <mergeCell ref="N17:R17"/>
    <mergeCell ref="I21:M21"/>
    <mergeCell ref="C2:R2"/>
    <mergeCell ref="F13:R13"/>
    <mergeCell ref="F14:R14"/>
    <mergeCell ref="F10:R10"/>
    <mergeCell ref="C8:E8"/>
    <mergeCell ref="M4:R4"/>
    <mergeCell ref="C14:E14"/>
    <mergeCell ref="F9:R9"/>
    <mergeCell ref="C10:E10"/>
    <mergeCell ref="C11:E11"/>
    <mergeCell ref="C13:E13"/>
    <mergeCell ref="F11:R11"/>
    <mergeCell ref="G6:I6"/>
    <mergeCell ref="C12:E12"/>
    <mergeCell ref="I3:R3"/>
    <mergeCell ref="C7:H7"/>
    <mergeCell ref="F8:R8"/>
  </mergeCells>
  <phoneticPr fontId="0" type="noConversion"/>
  <pageMargins left="0.31496062992125984" right="0.31496062992125984" top="0.31496062992125984" bottom="0.31496062992125984" header="0.27559055118110237" footer="0.27559055118110237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0"/>
    <pageSetUpPr fitToPage="1"/>
  </sheetPr>
  <dimension ref="B1:Y67"/>
  <sheetViews>
    <sheetView zoomScaleNormal="100" zoomScaleSheetLayoutView="100" workbookViewId="0">
      <selection activeCell="E68" sqref="E68"/>
    </sheetView>
  </sheetViews>
  <sheetFormatPr defaultRowHeight="15" x14ac:dyDescent="0.25"/>
  <cols>
    <col min="1" max="2" width="0.85546875" style="35" customWidth="1"/>
    <col min="3" max="4" width="9.85546875" style="35" customWidth="1"/>
    <col min="5" max="5" width="15.7109375" style="35" customWidth="1"/>
    <col min="6" max="6" width="11.85546875" style="35" customWidth="1"/>
    <col min="7" max="8" width="2" style="35" customWidth="1"/>
    <col min="9" max="9" width="6.7109375" style="35" customWidth="1"/>
    <col min="10" max="10" width="2.85546875" style="35" customWidth="1"/>
    <col min="11" max="11" width="4.7109375" style="35" customWidth="1"/>
    <col min="12" max="12" width="3.42578125" style="35" customWidth="1"/>
    <col min="13" max="13" width="1.28515625" style="51" customWidth="1"/>
    <col min="14" max="14" width="8.28515625" style="35" customWidth="1"/>
    <col min="15" max="15" width="2.85546875" style="35" customWidth="1"/>
    <col min="16" max="16" width="4.7109375" style="35" customWidth="1"/>
    <col min="17" max="17" width="3.42578125" style="35" customWidth="1"/>
    <col min="18" max="18" width="1.42578125" style="35" customWidth="1"/>
    <col min="19" max="19" width="8.28515625" style="35" customWidth="1"/>
    <col min="20" max="20" width="1.140625" style="35" customWidth="1"/>
    <col min="21" max="21" width="17.85546875" style="35" customWidth="1"/>
    <col min="22" max="16384" width="9.140625" style="35"/>
  </cols>
  <sheetData>
    <row r="1" spans="2:20" s="1" customFormat="1" ht="6" customHeight="1" x14ac:dyDescent="0.25">
      <c r="M1" s="43"/>
    </row>
    <row r="2" spans="2:20" s="1" customFormat="1" ht="6" customHeight="1" x14ac:dyDescent="0.25">
      <c r="B2" s="2"/>
      <c r="C2" s="3"/>
      <c r="D2" s="3"/>
      <c r="E2" s="3"/>
      <c r="F2" s="3"/>
      <c r="G2" s="3"/>
      <c r="H2" s="3"/>
      <c r="I2" s="4"/>
      <c r="J2" s="2"/>
      <c r="K2" s="2"/>
      <c r="L2" s="2"/>
      <c r="M2" s="48"/>
      <c r="N2" s="2"/>
      <c r="O2" s="2"/>
      <c r="P2" s="2"/>
      <c r="Q2" s="2"/>
      <c r="R2" s="2"/>
      <c r="S2" s="2"/>
      <c r="T2" s="2"/>
    </row>
    <row r="3" spans="2:20" s="1" customFormat="1" ht="74.25" customHeight="1" x14ac:dyDescent="0.25">
      <c r="B3" s="2"/>
      <c r="C3" s="3"/>
      <c r="D3" s="3"/>
      <c r="E3" s="3"/>
      <c r="F3" s="3"/>
      <c r="G3" s="3"/>
      <c r="H3" s="3"/>
      <c r="I3" s="2"/>
      <c r="J3" s="2"/>
      <c r="K3" s="334" t="s">
        <v>306</v>
      </c>
      <c r="L3" s="334"/>
      <c r="M3" s="334"/>
      <c r="N3" s="334"/>
      <c r="O3" s="334"/>
      <c r="P3" s="334"/>
      <c r="Q3" s="334"/>
      <c r="R3" s="334"/>
      <c r="S3" s="334"/>
      <c r="T3" s="2"/>
    </row>
    <row r="4" spans="2:20" s="1" customFormat="1" ht="15" customHeigh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48"/>
      <c r="N4" s="2"/>
      <c r="O4" s="2"/>
      <c r="P4" s="2"/>
      <c r="Q4" s="287" t="s">
        <v>308</v>
      </c>
      <c r="R4" s="287"/>
      <c r="S4" s="287"/>
      <c r="T4" s="2"/>
    </row>
    <row r="5" spans="2:20" s="1" customFormat="1" ht="29.25" customHeight="1" x14ac:dyDescent="0.25">
      <c r="B5" s="2"/>
      <c r="C5" s="206" t="s">
        <v>84</v>
      </c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"/>
    </row>
    <row r="6" spans="2:20" s="27" customFormat="1" ht="15" customHeight="1" x14ac:dyDescent="0.2">
      <c r="B6" s="28"/>
      <c r="C6" s="44"/>
      <c r="D6" s="44"/>
      <c r="E6" s="45" t="s">
        <v>85</v>
      </c>
      <c r="F6" s="124" t="s">
        <v>491</v>
      </c>
      <c r="G6" s="46" t="s">
        <v>122</v>
      </c>
      <c r="H6" s="344" t="s">
        <v>492</v>
      </c>
      <c r="I6" s="344"/>
      <c r="J6" s="343" t="str">
        <f>'бухгатерский баланс '!I21</f>
        <v>2018 г.</v>
      </c>
      <c r="K6" s="343"/>
      <c r="L6" s="343"/>
      <c r="M6" s="343"/>
      <c r="N6" s="343"/>
      <c r="O6" s="44"/>
      <c r="P6" s="47"/>
      <c r="Q6" s="47"/>
      <c r="R6" s="47"/>
      <c r="S6" s="47"/>
      <c r="T6" s="28"/>
    </row>
    <row r="7" spans="2:20" s="27" customFormat="1" ht="13.5" x14ac:dyDescent="0.2">
      <c r="B7" s="28"/>
      <c r="C7" s="280"/>
      <c r="D7" s="281"/>
      <c r="E7" s="281"/>
      <c r="F7" s="281"/>
      <c r="G7" s="281"/>
      <c r="H7" s="281"/>
      <c r="I7" s="281"/>
      <c r="J7" s="28"/>
      <c r="K7" s="28"/>
      <c r="L7" s="28"/>
      <c r="M7" s="49"/>
      <c r="N7" s="28"/>
      <c r="O7" s="28"/>
      <c r="P7" s="28"/>
      <c r="Q7" s="28"/>
      <c r="R7" s="28"/>
      <c r="S7" s="28"/>
      <c r="T7" s="28"/>
    </row>
    <row r="8" spans="2:20" s="27" customFormat="1" ht="15" customHeight="1" x14ac:dyDescent="0.2">
      <c r="B8" s="28"/>
      <c r="C8" s="282" t="s">
        <v>1</v>
      </c>
      <c r="D8" s="283"/>
      <c r="E8" s="284"/>
      <c r="F8" s="282" t="str">
        <f>IF('бухгатерский баланс '!F8=0," ",'бухгатерский баланс '!F8)</f>
        <v>ОАО "Свинокомплекс Негновичи"</v>
      </c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4"/>
      <c r="T8" s="28"/>
    </row>
    <row r="9" spans="2:20" s="27" customFormat="1" ht="15" customHeight="1" x14ac:dyDescent="0.2">
      <c r="B9" s="28"/>
      <c r="C9" s="282" t="s">
        <v>2</v>
      </c>
      <c r="D9" s="283"/>
      <c r="E9" s="284"/>
      <c r="F9" s="282">
        <f>IF('бухгатерский баланс '!F9=0," ",'бухгатерский баланс '!F9)</f>
        <v>691921149</v>
      </c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4"/>
      <c r="T9" s="28"/>
    </row>
    <row r="10" spans="2:20" s="27" customFormat="1" ht="15" customHeight="1" x14ac:dyDescent="0.2">
      <c r="B10" s="28"/>
      <c r="C10" s="282" t="s">
        <v>3</v>
      </c>
      <c r="D10" s="283"/>
      <c r="E10" s="284"/>
      <c r="F10" s="282" t="str">
        <f>IF('бухгатерский баланс '!F10=0," ",'бухгатерский баланс '!F10)</f>
        <v>(01460) Разведение свиней</v>
      </c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4"/>
      <c r="T10" s="28"/>
    </row>
    <row r="11" spans="2:20" s="27" customFormat="1" ht="15" customHeight="1" x14ac:dyDescent="0.2">
      <c r="B11" s="28"/>
      <c r="C11" s="282" t="s">
        <v>4</v>
      </c>
      <c r="D11" s="283"/>
      <c r="E11" s="284"/>
      <c r="F11" s="282" t="str">
        <f>IF('бухгатерский баланс '!F11=0," ",'бухгатерский баланс '!F11)</f>
        <v>Открытое акционерное общество</v>
      </c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4"/>
      <c r="T11" s="28"/>
    </row>
    <row r="12" spans="2:20" s="27" customFormat="1" ht="15" customHeight="1" x14ac:dyDescent="0.2">
      <c r="B12" s="28"/>
      <c r="C12" s="282" t="s">
        <v>5</v>
      </c>
      <c r="D12" s="283"/>
      <c r="E12" s="284"/>
      <c r="F12" s="282" t="str">
        <f>IF('бухгатерский баланс '!F12=0," ",'бухгатерский баланс '!F12)</f>
        <v>Общее собрание акционеров</v>
      </c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4"/>
      <c r="T12" s="28"/>
    </row>
    <row r="13" spans="2:20" s="27" customFormat="1" ht="15" customHeight="1" x14ac:dyDescent="0.2">
      <c r="B13" s="28"/>
      <c r="C13" s="282" t="s">
        <v>6</v>
      </c>
      <c r="D13" s="283"/>
      <c r="E13" s="284"/>
      <c r="F13" s="282" t="str">
        <f>IF('бухгатерский баланс '!F13=0," ",'бухгатерский баланс '!F13)</f>
        <v>тыс.руб.</v>
      </c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4"/>
      <c r="T13" s="28"/>
    </row>
    <row r="14" spans="2:20" s="27" customFormat="1" ht="13.5" x14ac:dyDescent="0.2">
      <c r="B14" s="28"/>
      <c r="C14" s="282" t="s">
        <v>7</v>
      </c>
      <c r="D14" s="283"/>
      <c r="E14" s="284"/>
      <c r="F14" s="282" t="str">
        <f>IF('бухгатерский баланс '!F14=0," ",'бухгатерский баланс '!F14)</f>
        <v>222126, Республика Беларусь, Минская область, Борисовский район, район деревни Большие Негновичи.</v>
      </c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4"/>
      <c r="T14" s="28"/>
    </row>
    <row r="15" spans="2:20" s="1" customFormat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8"/>
      <c r="N15" s="2"/>
      <c r="O15" s="2"/>
      <c r="P15" s="2"/>
      <c r="Q15" s="2"/>
      <c r="R15" s="2"/>
      <c r="S15" s="2"/>
      <c r="T15" s="2"/>
    </row>
    <row r="16" spans="2:20" s="27" customFormat="1" ht="13.5" x14ac:dyDescent="0.2">
      <c r="B16" s="28"/>
      <c r="C16" s="335" t="s">
        <v>86</v>
      </c>
      <c r="D16" s="336"/>
      <c r="E16" s="336"/>
      <c r="F16" s="336"/>
      <c r="G16" s="336"/>
      <c r="H16" s="337"/>
      <c r="I16" s="341" t="s">
        <v>12</v>
      </c>
      <c r="J16" s="74" t="s">
        <v>87</v>
      </c>
      <c r="K16" s="308" t="str">
        <f>F6</f>
        <v>январь</v>
      </c>
      <c r="L16" s="308"/>
      <c r="M16" s="75" t="s">
        <v>122</v>
      </c>
      <c r="N16" s="76" t="str">
        <f>H6</f>
        <v>декабрь</v>
      </c>
      <c r="O16" s="74" t="s">
        <v>87</v>
      </c>
      <c r="P16" s="308" t="str">
        <f>F6</f>
        <v>январь</v>
      </c>
      <c r="Q16" s="308"/>
      <c r="R16" s="77" t="s">
        <v>122</v>
      </c>
      <c r="S16" s="78" t="str">
        <f>H6</f>
        <v>декабрь</v>
      </c>
      <c r="T16" s="28"/>
    </row>
    <row r="17" spans="2:20" s="27" customFormat="1" ht="13.5" x14ac:dyDescent="0.2">
      <c r="B17" s="28"/>
      <c r="C17" s="338"/>
      <c r="D17" s="339"/>
      <c r="E17" s="339"/>
      <c r="F17" s="339"/>
      <c r="G17" s="339"/>
      <c r="H17" s="340"/>
      <c r="I17" s="342"/>
      <c r="J17" s="309" t="str">
        <f>J6</f>
        <v>2018 г.</v>
      </c>
      <c r="K17" s="310"/>
      <c r="L17" s="310"/>
      <c r="M17" s="310"/>
      <c r="N17" s="310"/>
      <c r="O17" s="309" t="s">
        <v>493</v>
      </c>
      <c r="P17" s="310"/>
      <c r="Q17" s="310"/>
      <c r="R17" s="310"/>
      <c r="S17" s="333"/>
      <c r="T17" s="28"/>
    </row>
    <row r="18" spans="2:20" s="27" customFormat="1" ht="13.5" x14ac:dyDescent="0.2">
      <c r="B18" s="28"/>
      <c r="C18" s="311">
        <v>1</v>
      </c>
      <c r="D18" s="312"/>
      <c r="E18" s="312"/>
      <c r="F18" s="312"/>
      <c r="G18" s="312"/>
      <c r="H18" s="313"/>
      <c r="I18" s="29">
        <v>2</v>
      </c>
      <c r="J18" s="311">
        <v>3</v>
      </c>
      <c r="K18" s="312"/>
      <c r="L18" s="312"/>
      <c r="M18" s="312"/>
      <c r="N18" s="313"/>
      <c r="O18" s="311">
        <v>4</v>
      </c>
      <c r="P18" s="312"/>
      <c r="Q18" s="312"/>
      <c r="R18" s="312"/>
      <c r="S18" s="313"/>
      <c r="T18" s="28"/>
    </row>
    <row r="19" spans="2:20" s="27" customFormat="1" ht="13.5" x14ac:dyDescent="0.2">
      <c r="B19" s="28"/>
      <c r="C19" s="302" t="s">
        <v>88</v>
      </c>
      <c r="D19" s="303"/>
      <c r="E19" s="303"/>
      <c r="F19" s="303"/>
      <c r="G19" s="303"/>
      <c r="H19" s="304"/>
      <c r="I19" s="30" t="s">
        <v>89</v>
      </c>
      <c r="J19" s="305">
        <v>11041</v>
      </c>
      <c r="K19" s="306"/>
      <c r="L19" s="306"/>
      <c r="M19" s="306"/>
      <c r="N19" s="307"/>
      <c r="O19" s="305">
        <v>12130</v>
      </c>
      <c r="P19" s="306"/>
      <c r="Q19" s="306"/>
      <c r="R19" s="306"/>
      <c r="S19" s="307"/>
      <c r="T19" s="28"/>
    </row>
    <row r="20" spans="2:20" s="27" customFormat="1" ht="27" customHeight="1" x14ac:dyDescent="0.2">
      <c r="B20" s="28"/>
      <c r="C20" s="282" t="s">
        <v>90</v>
      </c>
      <c r="D20" s="283"/>
      <c r="E20" s="283"/>
      <c r="F20" s="283"/>
      <c r="G20" s="283"/>
      <c r="H20" s="284"/>
      <c r="I20" s="31" t="s">
        <v>91</v>
      </c>
      <c r="J20" s="292">
        <v>12333</v>
      </c>
      <c r="K20" s="293"/>
      <c r="L20" s="293"/>
      <c r="M20" s="293"/>
      <c r="N20" s="294"/>
      <c r="O20" s="292">
        <v>11507</v>
      </c>
      <c r="P20" s="293"/>
      <c r="Q20" s="293"/>
      <c r="R20" s="293"/>
      <c r="S20" s="294"/>
      <c r="T20" s="28"/>
    </row>
    <row r="21" spans="2:20" s="27" customFormat="1" ht="13.5" x14ac:dyDescent="0.2">
      <c r="B21" s="28"/>
      <c r="C21" s="282" t="s">
        <v>300</v>
      </c>
      <c r="D21" s="283"/>
      <c r="E21" s="283"/>
      <c r="F21" s="283"/>
      <c r="G21" s="283"/>
      <c r="H21" s="284"/>
      <c r="I21" s="31" t="s">
        <v>92</v>
      </c>
      <c r="J21" s="298">
        <f>J19-J20</f>
        <v>-1292</v>
      </c>
      <c r="K21" s="299"/>
      <c r="L21" s="299"/>
      <c r="M21" s="299"/>
      <c r="N21" s="300"/>
      <c r="O21" s="298">
        <f>O19-O20</f>
        <v>623</v>
      </c>
      <c r="P21" s="299"/>
      <c r="Q21" s="299"/>
      <c r="R21" s="299"/>
      <c r="S21" s="300"/>
      <c r="T21" s="28"/>
    </row>
    <row r="22" spans="2:20" s="27" customFormat="1" ht="13.5" x14ac:dyDescent="0.2">
      <c r="B22" s="28"/>
      <c r="C22" s="282" t="s">
        <v>93</v>
      </c>
      <c r="D22" s="283"/>
      <c r="E22" s="283"/>
      <c r="F22" s="283"/>
      <c r="G22" s="283"/>
      <c r="H22" s="284"/>
      <c r="I22" s="31" t="s">
        <v>94</v>
      </c>
      <c r="J22" s="292">
        <v>398</v>
      </c>
      <c r="K22" s="293"/>
      <c r="L22" s="293"/>
      <c r="M22" s="293"/>
      <c r="N22" s="294"/>
      <c r="O22" s="292">
        <v>343</v>
      </c>
      <c r="P22" s="293"/>
      <c r="Q22" s="293"/>
      <c r="R22" s="293"/>
      <c r="S22" s="294"/>
      <c r="T22" s="28"/>
    </row>
    <row r="23" spans="2:20" s="27" customFormat="1" ht="13.5" x14ac:dyDescent="0.2">
      <c r="B23" s="28"/>
      <c r="C23" s="282" t="s">
        <v>95</v>
      </c>
      <c r="D23" s="283"/>
      <c r="E23" s="283"/>
      <c r="F23" s="283"/>
      <c r="G23" s="283"/>
      <c r="H23" s="284"/>
      <c r="I23" s="31" t="s">
        <v>96</v>
      </c>
      <c r="J23" s="292"/>
      <c r="K23" s="293"/>
      <c r="L23" s="293"/>
      <c r="M23" s="293"/>
      <c r="N23" s="294"/>
      <c r="O23" s="292"/>
      <c r="P23" s="293"/>
      <c r="Q23" s="293"/>
      <c r="R23" s="293"/>
      <c r="S23" s="294"/>
      <c r="T23" s="28"/>
    </row>
    <row r="24" spans="2:20" s="27" customFormat="1" ht="27" customHeight="1" x14ac:dyDescent="0.2">
      <c r="B24" s="28"/>
      <c r="C24" s="282" t="s">
        <v>301</v>
      </c>
      <c r="D24" s="283"/>
      <c r="E24" s="283"/>
      <c r="F24" s="283"/>
      <c r="G24" s="283"/>
      <c r="H24" s="284"/>
      <c r="I24" s="31" t="s">
        <v>97</v>
      </c>
      <c r="J24" s="298">
        <f>J21-J22-J23</f>
        <v>-1690</v>
      </c>
      <c r="K24" s="299"/>
      <c r="L24" s="299"/>
      <c r="M24" s="299"/>
      <c r="N24" s="300"/>
      <c r="O24" s="298">
        <f>O21-O22-O23</f>
        <v>280</v>
      </c>
      <c r="P24" s="299"/>
      <c r="Q24" s="299"/>
      <c r="R24" s="299"/>
      <c r="S24" s="300"/>
      <c r="T24" s="28"/>
    </row>
    <row r="25" spans="2:20" s="27" customFormat="1" ht="13.5" x14ac:dyDescent="0.2">
      <c r="B25" s="28"/>
      <c r="C25" s="282" t="s">
        <v>98</v>
      </c>
      <c r="D25" s="283"/>
      <c r="E25" s="283"/>
      <c r="F25" s="283"/>
      <c r="G25" s="283"/>
      <c r="H25" s="284"/>
      <c r="I25" s="31" t="s">
        <v>99</v>
      </c>
      <c r="J25" s="295">
        <v>360</v>
      </c>
      <c r="K25" s="296"/>
      <c r="L25" s="296"/>
      <c r="M25" s="296"/>
      <c r="N25" s="297"/>
      <c r="O25" s="295">
        <v>84</v>
      </c>
      <c r="P25" s="296"/>
      <c r="Q25" s="296"/>
      <c r="R25" s="296"/>
      <c r="S25" s="297"/>
      <c r="T25" s="28"/>
    </row>
    <row r="26" spans="2:20" s="27" customFormat="1" ht="13.5" x14ac:dyDescent="0.2">
      <c r="B26" s="28"/>
      <c r="C26" s="282" t="s">
        <v>100</v>
      </c>
      <c r="D26" s="283"/>
      <c r="E26" s="283"/>
      <c r="F26" s="283"/>
      <c r="G26" s="283"/>
      <c r="H26" s="284"/>
      <c r="I26" s="31" t="s">
        <v>101</v>
      </c>
      <c r="J26" s="292">
        <v>555</v>
      </c>
      <c r="K26" s="293"/>
      <c r="L26" s="293"/>
      <c r="M26" s="293"/>
      <c r="N26" s="294"/>
      <c r="O26" s="292">
        <v>540</v>
      </c>
      <c r="P26" s="293"/>
      <c r="Q26" s="293"/>
      <c r="R26" s="293"/>
      <c r="S26" s="294"/>
      <c r="T26" s="28"/>
    </row>
    <row r="27" spans="2:20" s="27" customFormat="1" ht="13.5" x14ac:dyDescent="0.2">
      <c r="B27" s="28"/>
      <c r="C27" s="282" t="s">
        <v>302</v>
      </c>
      <c r="D27" s="283"/>
      <c r="E27" s="283"/>
      <c r="F27" s="283"/>
      <c r="G27" s="283"/>
      <c r="H27" s="284"/>
      <c r="I27" s="31" t="s">
        <v>102</v>
      </c>
      <c r="J27" s="298">
        <f>J24+J25-J26</f>
        <v>-1885</v>
      </c>
      <c r="K27" s="299"/>
      <c r="L27" s="299"/>
      <c r="M27" s="299"/>
      <c r="N27" s="300"/>
      <c r="O27" s="298">
        <f>O24+O25-O26</f>
        <v>-176</v>
      </c>
      <c r="P27" s="299"/>
      <c r="Q27" s="299"/>
      <c r="R27" s="299"/>
      <c r="S27" s="300"/>
      <c r="T27" s="28"/>
    </row>
    <row r="28" spans="2:20" s="27" customFormat="1" ht="13.5" x14ac:dyDescent="0.2">
      <c r="B28" s="28"/>
      <c r="C28" s="320" t="s">
        <v>103</v>
      </c>
      <c r="D28" s="321"/>
      <c r="E28" s="321"/>
      <c r="F28" s="321"/>
      <c r="G28" s="321"/>
      <c r="H28" s="332"/>
      <c r="I28" s="32">
        <v>100</v>
      </c>
      <c r="J28" s="317">
        <f>SUM(J30:N33)</f>
        <v>17</v>
      </c>
      <c r="K28" s="318"/>
      <c r="L28" s="318"/>
      <c r="M28" s="318"/>
      <c r="N28" s="319"/>
      <c r="O28" s="317">
        <f>SUM(O30:S33)</f>
        <v>0</v>
      </c>
      <c r="P28" s="318"/>
      <c r="Q28" s="318"/>
      <c r="R28" s="318"/>
      <c r="S28" s="319"/>
      <c r="T28" s="28"/>
    </row>
    <row r="29" spans="2:20" s="27" customFormat="1" ht="13.5" x14ac:dyDescent="0.2">
      <c r="B29" s="28"/>
      <c r="C29" s="320" t="s">
        <v>66</v>
      </c>
      <c r="D29" s="321"/>
      <c r="E29" s="321"/>
      <c r="F29" s="321"/>
      <c r="G29" s="321"/>
      <c r="H29" s="321"/>
      <c r="I29" s="32"/>
      <c r="J29" s="318"/>
      <c r="K29" s="318"/>
      <c r="L29" s="318"/>
      <c r="M29" s="318"/>
      <c r="N29" s="318"/>
      <c r="O29" s="317"/>
      <c r="P29" s="318"/>
      <c r="Q29" s="318"/>
      <c r="R29" s="318"/>
      <c r="S29" s="319"/>
      <c r="T29" s="28"/>
    </row>
    <row r="30" spans="2:20" s="27" customFormat="1" ht="27" customHeight="1" x14ac:dyDescent="0.2">
      <c r="B30" s="28"/>
      <c r="C30" s="302" t="s">
        <v>104</v>
      </c>
      <c r="D30" s="303"/>
      <c r="E30" s="303"/>
      <c r="F30" s="303"/>
      <c r="G30" s="303"/>
      <c r="H30" s="303"/>
      <c r="I30" s="33">
        <v>101</v>
      </c>
      <c r="J30" s="306"/>
      <c r="K30" s="306"/>
      <c r="L30" s="306"/>
      <c r="M30" s="306"/>
      <c r="N30" s="306"/>
      <c r="O30" s="305"/>
      <c r="P30" s="306"/>
      <c r="Q30" s="306"/>
      <c r="R30" s="306"/>
      <c r="S30" s="307"/>
      <c r="T30" s="28"/>
    </row>
    <row r="31" spans="2:20" s="27" customFormat="1" ht="27" customHeight="1" x14ac:dyDescent="0.2">
      <c r="B31" s="28"/>
      <c r="C31" s="302" t="s">
        <v>299</v>
      </c>
      <c r="D31" s="303"/>
      <c r="E31" s="303"/>
      <c r="F31" s="303"/>
      <c r="G31" s="303"/>
      <c r="H31" s="304"/>
      <c r="I31" s="33">
        <v>102</v>
      </c>
      <c r="J31" s="305">
        <v>0</v>
      </c>
      <c r="K31" s="306"/>
      <c r="L31" s="306"/>
      <c r="M31" s="306"/>
      <c r="N31" s="307"/>
      <c r="O31" s="305">
        <v>0</v>
      </c>
      <c r="P31" s="306"/>
      <c r="Q31" s="306"/>
      <c r="R31" s="306"/>
      <c r="S31" s="307"/>
      <c r="T31" s="28"/>
    </row>
    <row r="32" spans="2:20" s="27" customFormat="1" ht="13.5" x14ac:dyDescent="0.2">
      <c r="B32" s="28"/>
      <c r="C32" s="282" t="s">
        <v>105</v>
      </c>
      <c r="D32" s="283"/>
      <c r="E32" s="283"/>
      <c r="F32" s="283"/>
      <c r="G32" s="283"/>
      <c r="H32" s="284"/>
      <c r="I32" s="34">
        <v>103</v>
      </c>
      <c r="J32" s="295"/>
      <c r="K32" s="296"/>
      <c r="L32" s="296"/>
      <c r="M32" s="296"/>
      <c r="N32" s="297"/>
      <c r="O32" s="295"/>
      <c r="P32" s="296"/>
      <c r="Q32" s="296"/>
      <c r="R32" s="296"/>
      <c r="S32" s="297"/>
      <c r="T32" s="28"/>
    </row>
    <row r="33" spans="2:20" s="27" customFormat="1" ht="13.5" x14ac:dyDescent="0.2">
      <c r="B33" s="28"/>
      <c r="C33" s="282" t="s">
        <v>106</v>
      </c>
      <c r="D33" s="283"/>
      <c r="E33" s="283"/>
      <c r="F33" s="283"/>
      <c r="G33" s="283"/>
      <c r="H33" s="284"/>
      <c r="I33" s="34">
        <v>104</v>
      </c>
      <c r="J33" s="295">
        <v>17</v>
      </c>
      <c r="K33" s="296"/>
      <c r="L33" s="296"/>
      <c r="M33" s="296"/>
      <c r="N33" s="297"/>
      <c r="O33" s="295">
        <v>0</v>
      </c>
      <c r="P33" s="296"/>
      <c r="Q33" s="296"/>
      <c r="R33" s="296"/>
      <c r="S33" s="297"/>
      <c r="T33" s="28"/>
    </row>
    <row r="34" spans="2:20" s="27" customFormat="1" ht="13.5" x14ac:dyDescent="0.2">
      <c r="B34" s="28"/>
      <c r="C34" s="282" t="s">
        <v>107</v>
      </c>
      <c r="D34" s="283"/>
      <c r="E34" s="283"/>
      <c r="F34" s="283"/>
      <c r="G34" s="283"/>
      <c r="H34" s="284"/>
      <c r="I34" s="34">
        <v>110</v>
      </c>
      <c r="J34" s="328">
        <f>SUM(J36:N37)</f>
        <v>326</v>
      </c>
      <c r="K34" s="329"/>
      <c r="L34" s="329"/>
      <c r="M34" s="329"/>
      <c r="N34" s="330"/>
      <c r="O34" s="328">
        <f>SUM(O36:S37)</f>
        <v>371</v>
      </c>
      <c r="P34" s="329"/>
      <c r="Q34" s="329"/>
      <c r="R34" s="329"/>
      <c r="S34" s="330"/>
      <c r="T34" s="28"/>
    </row>
    <row r="35" spans="2:20" s="27" customFormat="1" ht="13.5" x14ac:dyDescent="0.2">
      <c r="B35" s="28"/>
      <c r="C35" s="320" t="s">
        <v>66</v>
      </c>
      <c r="D35" s="321"/>
      <c r="E35" s="321"/>
      <c r="F35" s="321"/>
      <c r="G35" s="321"/>
      <c r="H35" s="321"/>
      <c r="I35" s="98"/>
      <c r="J35" s="317"/>
      <c r="K35" s="318"/>
      <c r="L35" s="318"/>
      <c r="M35" s="318"/>
      <c r="N35" s="319"/>
      <c r="O35" s="318"/>
      <c r="P35" s="318"/>
      <c r="Q35" s="318"/>
      <c r="R35" s="318"/>
      <c r="S35" s="319"/>
      <c r="T35" s="28"/>
    </row>
    <row r="36" spans="2:20" s="27" customFormat="1" ht="27" customHeight="1" x14ac:dyDescent="0.2">
      <c r="B36" s="28"/>
      <c r="C36" s="302" t="s">
        <v>108</v>
      </c>
      <c r="D36" s="303"/>
      <c r="E36" s="303"/>
      <c r="F36" s="303"/>
      <c r="G36" s="303"/>
      <c r="H36" s="303"/>
      <c r="I36" s="99">
        <v>111</v>
      </c>
      <c r="J36" s="289"/>
      <c r="K36" s="290"/>
      <c r="L36" s="290"/>
      <c r="M36" s="290"/>
      <c r="N36" s="291"/>
      <c r="O36" s="290"/>
      <c r="P36" s="290"/>
      <c r="Q36" s="290"/>
      <c r="R36" s="290"/>
      <c r="S36" s="291"/>
      <c r="T36" s="28"/>
    </row>
    <row r="37" spans="2:20" s="27" customFormat="1" ht="13.5" x14ac:dyDescent="0.2">
      <c r="B37" s="28"/>
      <c r="C37" s="302" t="s">
        <v>109</v>
      </c>
      <c r="D37" s="303"/>
      <c r="E37" s="303"/>
      <c r="F37" s="303"/>
      <c r="G37" s="303"/>
      <c r="H37" s="304"/>
      <c r="I37" s="33">
        <v>112</v>
      </c>
      <c r="J37" s="289">
        <v>326</v>
      </c>
      <c r="K37" s="290"/>
      <c r="L37" s="290"/>
      <c r="M37" s="290"/>
      <c r="N37" s="291"/>
      <c r="O37" s="289">
        <v>371</v>
      </c>
      <c r="P37" s="290"/>
      <c r="Q37" s="290"/>
      <c r="R37" s="290"/>
      <c r="S37" s="291"/>
      <c r="T37" s="28"/>
    </row>
    <row r="38" spans="2:20" s="27" customFormat="1" ht="13.5" x14ac:dyDescent="0.2">
      <c r="B38" s="28"/>
      <c r="C38" s="282" t="s">
        <v>110</v>
      </c>
      <c r="D38" s="283"/>
      <c r="E38" s="283"/>
      <c r="F38" s="283"/>
      <c r="G38" s="283"/>
      <c r="H38" s="284"/>
      <c r="I38" s="34">
        <v>120</v>
      </c>
      <c r="J38" s="298">
        <f>SUM(J40:N41)</f>
        <v>0</v>
      </c>
      <c r="K38" s="299"/>
      <c r="L38" s="299"/>
      <c r="M38" s="299"/>
      <c r="N38" s="300"/>
      <c r="O38" s="298">
        <f>SUM(O40:S41)</f>
        <v>0</v>
      </c>
      <c r="P38" s="299"/>
      <c r="Q38" s="299"/>
      <c r="R38" s="299"/>
      <c r="S38" s="300"/>
      <c r="T38" s="28"/>
    </row>
    <row r="39" spans="2:20" s="27" customFormat="1" ht="13.5" x14ac:dyDescent="0.2">
      <c r="B39" s="28"/>
      <c r="C39" s="320" t="s">
        <v>66</v>
      </c>
      <c r="D39" s="321"/>
      <c r="E39" s="321"/>
      <c r="F39" s="321"/>
      <c r="G39" s="321"/>
      <c r="H39" s="321"/>
      <c r="I39" s="32"/>
      <c r="J39" s="318"/>
      <c r="K39" s="318"/>
      <c r="L39" s="318"/>
      <c r="M39" s="318"/>
      <c r="N39" s="318"/>
      <c r="O39" s="317"/>
      <c r="P39" s="318"/>
      <c r="Q39" s="318"/>
      <c r="R39" s="318"/>
      <c r="S39" s="319"/>
      <c r="T39" s="28"/>
    </row>
    <row r="40" spans="2:20" s="27" customFormat="1" ht="13.5" x14ac:dyDescent="0.2">
      <c r="B40" s="28"/>
      <c r="C40" s="302" t="s">
        <v>111</v>
      </c>
      <c r="D40" s="303"/>
      <c r="E40" s="303"/>
      <c r="F40" s="303"/>
      <c r="G40" s="303"/>
      <c r="H40" s="303"/>
      <c r="I40" s="33">
        <v>121</v>
      </c>
      <c r="J40" s="306"/>
      <c r="K40" s="306"/>
      <c r="L40" s="306"/>
      <c r="M40" s="306"/>
      <c r="N40" s="306"/>
      <c r="O40" s="305"/>
      <c r="P40" s="306"/>
      <c r="Q40" s="306"/>
      <c r="R40" s="306"/>
      <c r="S40" s="307"/>
      <c r="T40" s="28"/>
    </row>
    <row r="41" spans="2:20" s="27" customFormat="1" ht="13.5" x14ac:dyDescent="0.2">
      <c r="B41" s="28"/>
      <c r="C41" s="302" t="s">
        <v>112</v>
      </c>
      <c r="D41" s="303"/>
      <c r="E41" s="303"/>
      <c r="F41" s="303"/>
      <c r="G41" s="303"/>
      <c r="H41" s="304"/>
      <c r="I41" s="33">
        <v>122</v>
      </c>
      <c r="J41" s="305">
        <v>0</v>
      </c>
      <c r="K41" s="306"/>
      <c r="L41" s="306"/>
      <c r="M41" s="306"/>
      <c r="N41" s="307"/>
      <c r="O41" s="305">
        <v>0</v>
      </c>
      <c r="P41" s="306"/>
      <c r="Q41" s="306"/>
      <c r="R41" s="306"/>
      <c r="S41" s="307"/>
      <c r="T41" s="28"/>
    </row>
    <row r="42" spans="2:20" s="27" customFormat="1" ht="13.5" x14ac:dyDescent="0.2">
      <c r="B42" s="28"/>
      <c r="C42" s="282" t="s">
        <v>113</v>
      </c>
      <c r="D42" s="283"/>
      <c r="E42" s="283"/>
      <c r="F42" s="283"/>
      <c r="G42" s="283"/>
      <c r="H42" s="284"/>
      <c r="I42" s="34">
        <v>130</v>
      </c>
      <c r="J42" s="325">
        <f>SUM(J44:N46)</f>
        <v>0</v>
      </c>
      <c r="K42" s="326"/>
      <c r="L42" s="326"/>
      <c r="M42" s="326"/>
      <c r="N42" s="327"/>
      <c r="O42" s="325">
        <f>SUM(O44:S46)</f>
        <v>0</v>
      </c>
      <c r="P42" s="326"/>
      <c r="Q42" s="326"/>
      <c r="R42" s="326"/>
      <c r="S42" s="327"/>
      <c r="T42" s="28"/>
    </row>
    <row r="43" spans="2:20" s="27" customFormat="1" ht="13.5" customHeight="1" x14ac:dyDescent="0.2">
      <c r="B43" s="28"/>
      <c r="C43" s="320" t="s">
        <v>66</v>
      </c>
      <c r="D43" s="321"/>
      <c r="E43" s="321"/>
      <c r="F43" s="321"/>
      <c r="G43" s="321"/>
      <c r="H43" s="321"/>
      <c r="I43" s="98"/>
      <c r="J43" s="317"/>
      <c r="K43" s="318"/>
      <c r="L43" s="318"/>
      <c r="M43" s="318"/>
      <c r="N43" s="318"/>
      <c r="O43" s="317"/>
      <c r="P43" s="318"/>
      <c r="Q43" s="318"/>
      <c r="R43" s="318"/>
      <c r="S43" s="319"/>
      <c r="T43" s="28"/>
    </row>
    <row r="44" spans="2:20" s="27" customFormat="1" ht="13.5" x14ac:dyDescent="0.2">
      <c r="B44" s="28"/>
      <c r="C44" s="302" t="s">
        <v>114</v>
      </c>
      <c r="D44" s="303"/>
      <c r="E44" s="303"/>
      <c r="F44" s="303"/>
      <c r="G44" s="303"/>
      <c r="H44" s="303"/>
      <c r="I44" s="99">
        <v>131</v>
      </c>
      <c r="J44" s="289"/>
      <c r="K44" s="290"/>
      <c r="L44" s="290"/>
      <c r="M44" s="290"/>
      <c r="N44" s="290"/>
      <c r="O44" s="289">
        <v>0</v>
      </c>
      <c r="P44" s="290"/>
      <c r="Q44" s="290"/>
      <c r="R44" s="290"/>
      <c r="S44" s="291"/>
      <c r="T44" s="28"/>
    </row>
    <row r="45" spans="2:20" s="27" customFormat="1" ht="13.5" x14ac:dyDescent="0.2">
      <c r="B45" s="28"/>
      <c r="C45" s="282" t="s">
        <v>111</v>
      </c>
      <c r="D45" s="283"/>
      <c r="E45" s="283"/>
      <c r="F45" s="283"/>
      <c r="G45" s="283"/>
      <c r="H45" s="284"/>
      <c r="I45" s="34">
        <v>132</v>
      </c>
      <c r="J45" s="289"/>
      <c r="K45" s="290"/>
      <c r="L45" s="290"/>
      <c r="M45" s="290"/>
      <c r="N45" s="291"/>
      <c r="O45" s="289"/>
      <c r="P45" s="290"/>
      <c r="Q45" s="290"/>
      <c r="R45" s="290"/>
      <c r="S45" s="291"/>
      <c r="T45" s="28"/>
    </row>
    <row r="46" spans="2:20" s="27" customFormat="1" ht="13.5" x14ac:dyDescent="0.2">
      <c r="B46" s="28"/>
      <c r="C46" s="282" t="s">
        <v>115</v>
      </c>
      <c r="D46" s="283"/>
      <c r="E46" s="283"/>
      <c r="F46" s="283"/>
      <c r="G46" s="283"/>
      <c r="H46" s="284"/>
      <c r="I46" s="34">
        <v>133</v>
      </c>
      <c r="J46" s="292">
        <v>0</v>
      </c>
      <c r="K46" s="293"/>
      <c r="L46" s="293"/>
      <c r="M46" s="293"/>
      <c r="N46" s="294"/>
      <c r="O46" s="292">
        <v>0</v>
      </c>
      <c r="P46" s="293"/>
      <c r="Q46" s="293"/>
      <c r="R46" s="293"/>
      <c r="S46" s="294"/>
      <c r="T46" s="28"/>
    </row>
    <row r="47" spans="2:20" s="27" customFormat="1" ht="27.75" customHeight="1" x14ac:dyDescent="0.2">
      <c r="B47" s="28"/>
      <c r="C47" s="282" t="s">
        <v>303</v>
      </c>
      <c r="D47" s="283"/>
      <c r="E47" s="283"/>
      <c r="F47" s="283"/>
      <c r="G47" s="283"/>
      <c r="H47" s="284"/>
      <c r="I47" s="34">
        <v>140</v>
      </c>
      <c r="J47" s="314">
        <f>J28-J34+J38-J42</f>
        <v>-309</v>
      </c>
      <c r="K47" s="315"/>
      <c r="L47" s="315"/>
      <c r="M47" s="315"/>
      <c r="N47" s="316"/>
      <c r="O47" s="314">
        <f>O28-O34+O38-O42</f>
        <v>-371</v>
      </c>
      <c r="P47" s="315"/>
      <c r="Q47" s="315"/>
      <c r="R47" s="315"/>
      <c r="S47" s="316"/>
      <c r="T47" s="28"/>
    </row>
    <row r="48" spans="2:20" s="27" customFormat="1" ht="13.5" x14ac:dyDescent="0.2">
      <c r="B48" s="28"/>
      <c r="C48" s="282" t="s">
        <v>304</v>
      </c>
      <c r="D48" s="283"/>
      <c r="E48" s="283"/>
      <c r="F48" s="283"/>
      <c r="G48" s="283"/>
      <c r="H48" s="284"/>
      <c r="I48" s="34">
        <v>150</v>
      </c>
      <c r="J48" s="298">
        <f>J27+J47</f>
        <v>-2194</v>
      </c>
      <c r="K48" s="299"/>
      <c r="L48" s="299"/>
      <c r="M48" s="299"/>
      <c r="N48" s="300"/>
      <c r="O48" s="298">
        <f>O27+O47</f>
        <v>-547</v>
      </c>
      <c r="P48" s="299"/>
      <c r="Q48" s="299"/>
      <c r="R48" s="299"/>
      <c r="S48" s="300"/>
      <c r="T48" s="28"/>
    </row>
    <row r="49" spans="2:25" s="27" customFormat="1" ht="13.5" x14ac:dyDescent="0.2">
      <c r="B49" s="28"/>
      <c r="C49" s="282" t="s">
        <v>219</v>
      </c>
      <c r="D49" s="283"/>
      <c r="E49" s="283"/>
      <c r="F49" s="283"/>
      <c r="G49" s="283"/>
      <c r="H49" s="284"/>
      <c r="I49" s="34">
        <v>160</v>
      </c>
      <c r="J49" s="289"/>
      <c r="K49" s="290"/>
      <c r="L49" s="290"/>
      <c r="M49" s="290"/>
      <c r="N49" s="291"/>
      <c r="O49" s="289"/>
      <c r="P49" s="290"/>
      <c r="Q49" s="290"/>
      <c r="R49" s="290"/>
      <c r="S49" s="291"/>
      <c r="T49" s="28"/>
    </row>
    <row r="50" spans="2:25" s="27" customFormat="1" ht="13.5" x14ac:dyDescent="0.2">
      <c r="B50" s="28"/>
      <c r="C50" s="282" t="s">
        <v>116</v>
      </c>
      <c r="D50" s="283"/>
      <c r="E50" s="283"/>
      <c r="F50" s="283"/>
      <c r="G50" s="283"/>
      <c r="H50" s="284"/>
      <c r="I50" s="34">
        <v>170</v>
      </c>
      <c r="J50" s="295"/>
      <c r="K50" s="296"/>
      <c r="L50" s="296"/>
      <c r="M50" s="296"/>
      <c r="N50" s="297"/>
      <c r="O50" s="295">
        <v>0</v>
      </c>
      <c r="P50" s="296"/>
      <c r="Q50" s="296"/>
      <c r="R50" s="296"/>
      <c r="S50" s="297"/>
      <c r="T50" s="28"/>
    </row>
    <row r="51" spans="2:25" s="27" customFormat="1" ht="13.5" x14ac:dyDescent="0.2">
      <c r="B51" s="28"/>
      <c r="C51" s="282" t="s">
        <v>117</v>
      </c>
      <c r="D51" s="283"/>
      <c r="E51" s="283"/>
      <c r="F51" s="283"/>
      <c r="G51" s="283"/>
      <c r="H51" s="284"/>
      <c r="I51" s="34">
        <v>180</v>
      </c>
      <c r="J51" s="295"/>
      <c r="K51" s="296"/>
      <c r="L51" s="296"/>
      <c r="M51" s="296"/>
      <c r="N51" s="297"/>
      <c r="O51" s="295">
        <v>0</v>
      </c>
      <c r="P51" s="296"/>
      <c r="Q51" s="296"/>
      <c r="R51" s="296"/>
      <c r="S51" s="297"/>
      <c r="T51" s="28"/>
    </row>
    <row r="52" spans="2:25" s="27" customFormat="1" ht="13.5" x14ac:dyDescent="0.2">
      <c r="B52" s="28"/>
      <c r="C52" s="282" t="s">
        <v>220</v>
      </c>
      <c r="D52" s="283"/>
      <c r="E52" s="283"/>
      <c r="F52" s="283"/>
      <c r="G52" s="283"/>
      <c r="H52" s="284"/>
      <c r="I52" s="34">
        <v>190</v>
      </c>
      <c r="J52" s="289">
        <v>0</v>
      </c>
      <c r="K52" s="290"/>
      <c r="L52" s="290"/>
      <c r="M52" s="290"/>
      <c r="N52" s="291"/>
      <c r="O52" s="289">
        <v>0</v>
      </c>
      <c r="P52" s="290"/>
      <c r="Q52" s="290"/>
      <c r="R52" s="290"/>
      <c r="S52" s="291"/>
      <c r="T52" s="28"/>
    </row>
    <row r="53" spans="2:25" s="27" customFormat="1" ht="13.5" x14ac:dyDescent="0.2">
      <c r="B53" s="28"/>
      <c r="C53" s="282" t="s">
        <v>221</v>
      </c>
      <c r="D53" s="283"/>
      <c r="E53" s="283"/>
      <c r="F53" s="283"/>
      <c r="G53" s="283"/>
      <c r="H53" s="284"/>
      <c r="I53" s="34">
        <v>200</v>
      </c>
      <c r="J53" s="292">
        <v>0</v>
      </c>
      <c r="K53" s="293"/>
      <c r="L53" s="293"/>
      <c r="M53" s="293"/>
      <c r="N53" s="294"/>
      <c r="O53" s="292">
        <v>0</v>
      </c>
      <c r="P53" s="293"/>
      <c r="Q53" s="293"/>
      <c r="R53" s="293"/>
      <c r="S53" s="294"/>
      <c r="T53" s="28"/>
      <c r="V53" s="56"/>
      <c r="W53" s="56"/>
    </row>
    <row r="54" spans="2:25" s="27" customFormat="1" ht="15" customHeight="1" x14ac:dyDescent="0.25">
      <c r="B54" s="28"/>
      <c r="C54" s="282" t="s">
        <v>131</v>
      </c>
      <c r="D54" s="283"/>
      <c r="E54" s="283"/>
      <c r="F54" s="283"/>
      <c r="G54" s="283"/>
      <c r="H54" s="284"/>
      <c r="I54" s="34">
        <v>210</v>
      </c>
      <c r="J54" s="298">
        <f>J48-J49+J50+J51-J52-J53</f>
        <v>-2194</v>
      </c>
      <c r="K54" s="299"/>
      <c r="L54" s="299"/>
      <c r="M54" s="299"/>
      <c r="N54" s="300"/>
      <c r="O54" s="298">
        <f>O48-O49+O50+O51-O52-O53</f>
        <v>-547</v>
      </c>
      <c r="P54" s="299"/>
      <c r="Q54" s="299"/>
      <c r="R54" s="299"/>
      <c r="S54" s="300"/>
      <c r="T54" s="28"/>
      <c r="V54" s="331"/>
      <c r="W54" s="331"/>
      <c r="X54" s="95"/>
      <c r="Y54" s="95"/>
    </row>
    <row r="55" spans="2:25" s="27" customFormat="1" ht="27" customHeight="1" x14ac:dyDescent="0.25">
      <c r="B55" s="28"/>
      <c r="C55" s="282" t="s">
        <v>118</v>
      </c>
      <c r="D55" s="283"/>
      <c r="E55" s="283"/>
      <c r="F55" s="283"/>
      <c r="G55" s="283"/>
      <c r="H55" s="284"/>
      <c r="I55" s="34">
        <v>220</v>
      </c>
      <c r="J55" s="322">
        <v>0</v>
      </c>
      <c r="K55" s="323"/>
      <c r="L55" s="323"/>
      <c r="M55" s="323"/>
      <c r="N55" s="324"/>
      <c r="O55" s="295">
        <v>0</v>
      </c>
      <c r="P55" s="296"/>
      <c r="Q55" s="296"/>
      <c r="R55" s="296"/>
      <c r="S55" s="297"/>
      <c r="T55" s="28"/>
      <c r="V55" s="56"/>
      <c r="W55" s="56"/>
    </row>
    <row r="56" spans="2:25" s="27" customFormat="1" ht="27" customHeight="1" x14ac:dyDescent="0.25">
      <c r="B56" s="28"/>
      <c r="C56" s="282" t="s">
        <v>123</v>
      </c>
      <c r="D56" s="283"/>
      <c r="E56" s="283"/>
      <c r="F56" s="283"/>
      <c r="G56" s="283"/>
      <c r="H56" s="284"/>
      <c r="I56" s="34">
        <v>230</v>
      </c>
      <c r="J56" s="322">
        <v>0</v>
      </c>
      <c r="K56" s="323"/>
      <c r="L56" s="323"/>
      <c r="M56" s="323"/>
      <c r="N56" s="324"/>
      <c r="O56" s="295">
        <v>0</v>
      </c>
      <c r="P56" s="296"/>
      <c r="Q56" s="296"/>
      <c r="R56" s="296"/>
      <c r="S56" s="297"/>
      <c r="T56" s="28"/>
      <c r="V56" s="56"/>
      <c r="W56" s="56"/>
    </row>
    <row r="57" spans="2:25" s="27" customFormat="1" ht="13.5" x14ac:dyDescent="0.2">
      <c r="B57" s="28"/>
      <c r="C57" s="282" t="s">
        <v>305</v>
      </c>
      <c r="D57" s="283"/>
      <c r="E57" s="283"/>
      <c r="F57" s="283"/>
      <c r="G57" s="283"/>
      <c r="H57" s="284"/>
      <c r="I57" s="34">
        <v>240</v>
      </c>
      <c r="J57" s="298">
        <f>J54+J55+J56</f>
        <v>-2194</v>
      </c>
      <c r="K57" s="299"/>
      <c r="L57" s="299"/>
      <c r="M57" s="299"/>
      <c r="N57" s="300"/>
      <c r="O57" s="298">
        <f>O54+O55+O56</f>
        <v>-547</v>
      </c>
      <c r="P57" s="299"/>
      <c r="Q57" s="299"/>
      <c r="R57" s="299"/>
      <c r="S57" s="300"/>
      <c r="T57" s="28"/>
      <c r="V57" s="56"/>
      <c r="W57" s="56"/>
    </row>
    <row r="58" spans="2:25" s="27" customFormat="1" ht="13.5" x14ac:dyDescent="0.2">
      <c r="B58" s="28"/>
      <c r="C58" s="282" t="s">
        <v>119</v>
      </c>
      <c r="D58" s="283"/>
      <c r="E58" s="283"/>
      <c r="F58" s="283"/>
      <c r="G58" s="283"/>
      <c r="H58" s="284"/>
      <c r="I58" s="34">
        <v>250</v>
      </c>
      <c r="J58" s="295">
        <v>0</v>
      </c>
      <c r="K58" s="296"/>
      <c r="L58" s="296"/>
      <c r="M58" s="296"/>
      <c r="N58" s="297"/>
      <c r="O58" s="295">
        <v>0</v>
      </c>
      <c r="P58" s="296"/>
      <c r="Q58" s="296"/>
      <c r="R58" s="296"/>
      <c r="S58" s="297"/>
      <c r="T58" s="28"/>
      <c r="V58" s="56"/>
      <c r="W58" s="56"/>
    </row>
    <row r="59" spans="2:25" s="27" customFormat="1" ht="13.5" x14ac:dyDescent="0.2">
      <c r="B59" s="28"/>
      <c r="C59" s="282" t="s">
        <v>120</v>
      </c>
      <c r="D59" s="283"/>
      <c r="E59" s="283"/>
      <c r="F59" s="283"/>
      <c r="G59" s="283"/>
      <c r="H59" s="284"/>
      <c r="I59" s="34">
        <v>260</v>
      </c>
      <c r="J59" s="295">
        <v>0</v>
      </c>
      <c r="K59" s="296"/>
      <c r="L59" s="296"/>
      <c r="M59" s="296"/>
      <c r="N59" s="297"/>
      <c r="O59" s="295">
        <v>0</v>
      </c>
      <c r="P59" s="296"/>
      <c r="Q59" s="296"/>
      <c r="R59" s="296"/>
      <c r="S59" s="297"/>
      <c r="T59" s="28"/>
    </row>
    <row r="60" spans="2:25" ht="15.75" x14ac:dyDescent="0.25">
      <c r="B60" s="36"/>
      <c r="C60" s="37"/>
      <c r="D60" s="37"/>
      <c r="E60" s="37"/>
      <c r="F60" s="37"/>
      <c r="G60" s="37"/>
      <c r="H60" s="37"/>
      <c r="I60" s="36"/>
      <c r="J60" s="36"/>
      <c r="K60" s="36"/>
      <c r="L60" s="36"/>
      <c r="M60" s="50"/>
      <c r="N60" s="36"/>
      <c r="O60" s="36"/>
      <c r="P60" s="36"/>
      <c r="Q60" s="36"/>
      <c r="R60" s="36"/>
      <c r="S60" s="36"/>
      <c r="T60" s="36"/>
    </row>
    <row r="61" spans="2:25" s="1" customFormat="1" x14ac:dyDescent="0.25">
      <c r="B61" s="2"/>
      <c r="C61" s="301" t="s">
        <v>61</v>
      </c>
      <c r="D61" s="301"/>
      <c r="E61" s="3"/>
      <c r="F61" s="288"/>
      <c r="G61" s="288"/>
      <c r="H61" s="288"/>
      <c r="I61" s="3"/>
      <c r="J61" s="288" t="str">
        <f>IF('бухгатерский баланс '!I98=0," ",'бухгатерский баланс '!I98)</f>
        <v>Адамович К.Ф.</v>
      </c>
      <c r="K61" s="288"/>
      <c r="L61" s="288"/>
      <c r="M61" s="288"/>
      <c r="N61" s="288"/>
      <c r="O61" s="288"/>
      <c r="P61" s="2"/>
      <c r="Q61" s="2"/>
      <c r="R61" s="2"/>
      <c r="S61" s="2"/>
      <c r="T61" s="2"/>
    </row>
    <row r="62" spans="2:25" s="17" customFormat="1" ht="12" x14ac:dyDescent="0.25">
      <c r="B62" s="18"/>
      <c r="C62" s="19" t="s">
        <v>64</v>
      </c>
      <c r="D62" s="19"/>
      <c r="E62" s="19"/>
      <c r="F62" s="272" t="s">
        <v>63</v>
      </c>
      <c r="G62" s="272"/>
      <c r="H62" s="272"/>
      <c r="I62" s="20"/>
      <c r="J62" s="272" t="s">
        <v>59</v>
      </c>
      <c r="K62" s="272"/>
      <c r="L62" s="272"/>
      <c r="M62" s="272"/>
      <c r="N62" s="272"/>
      <c r="O62" s="272"/>
      <c r="P62" s="18"/>
      <c r="Q62" s="18"/>
      <c r="R62" s="18"/>
      <c r="S62" s="18"/>
      <c r="T62" s="18"/>
    </row>
    <row r="63" spans="2:25" s="1" customFormat="1" x14ac:dyDescent="0.25">
      <c r="B63" s="2"/>
      <c r="C63" s="301" t="s">
        <v>62</v>
      </c>
      <c r="D63" s="301"/>
      <c r="E63" s="3"/>
      <c r="F63" s="288"/>
      <c r="G63" s="288"/>
      <c r="H63" s="288"/>
      <c r="I63" s="3"/>
      <c r="J63" s="288" t="str">
        <f>IF('бухгатерский баланс '!I100=0," ",'бухгатерский баланс '!I100)</f>
        <v xml:space="preserve">Мешок И.Г. </v>
      </c>
      <c r="K63" s="288"/>
      <c r="L63" s="288"/>
      <c r="M63" s="288"/>
      <c r="N63" s="288"/>
      <c r="O63" s="288"/>
      <c r="P63" s="2"/>
      <c r="Q63" s="2"/>
      <c r="R63" s="2"/>
      <c r="S63" s="2"/>
      <c r="T63" s="2"/>
    </row>
    <row r="64" spans="2:25" s="1" customFormat="1" x14ac:dyDescent="0.25">
      <c r="B64" s="2"/>
      <c r="C64" s="26"/>
      <c r="D64" s="26"/>
      <c r="E64" s="26"/>
      <c r="F64" s="272" t="s">
        <v>63</v>
      </c>
      <c r="G64" s="272"/>
      <c r="H64" s="272"/>
      <c r="I64" s="20"/>
      <c r="J64" s="272" t="s">
        <v>59</v>
      </c>
      <c r="K64" s="272"/>
      <c r="L64" s="272"/>
      <c r="M64" s="272"/>
      <c r="N64" s="272"/>
      <c r="O64" s="272"/>
      <c r="P64" s="2"/>
      <c r="Q64" s="2"/>
      <c r="R64" s="2"/>
      <c r="S64" s="2"/>
      <c r="T64" s="2"/>
    </row>
    <row r="65" spans="2:20" s="1" customFormat="1" x14ac:dyDescent="0.25">
      <c r="B65" s="2"/>
      <c r="C65" s="285"/>
      <c r="D65" s="286"/>
      <c r="E65" s="2"/>
      <c r="F65" s="2"/>
      <c r="G65" s="2"/>
      <c r="H65" s="2"/>
      <c r="I65" s="2"/>
      <c r="J65" s="2"/>
      <c r="K65" s="2"/>
      <c r="L65" s="2"/>
      <c r="M65" s="48"/>
      <c r="N65" s="2"/>
      <c r="O65" s="2"/>
      <c r="P65" s="2"/>
      <c r="Q65" s="2"/>
      <c r="R65" s="2"/>
      <c r="S65" s="2"/>
      <c r="T65" s="2"/>
    </row>
    <row r="66" spans="2:20" s="1" customFormat="1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48"/>
      <c r="N66" s="2"/>
      <c r="O66" s="2"/>
      <c r="P66" s="2"/>
      <c r="Q66" s="2"/>
      <c r="R66" s="2"/>
      <c r="S66" s="2"/>
      <c r="T66" s="2"/>
    </row>
    <row r="67" spans="2:20" ht="6" customHeight="1" x14ac:dyDescent="0.25"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50"/>
      <c r="N67" s="36"/>
      <c r="O67" s="36"/>
      <c r="P67" s="36"/>
      <c r="Q67" s="36"/>
      <c r="R67" s="36"/>
      <c r="S67" s="36"/>
      <c r="T67" s="36"/>
    </row>
  </sheetData>
  <mergeCells count="164">
    <mergeCell ref="P16:Q16"/>
    <mergeCell ref="O17:S17"/>
    <mergeCell ref="C21:H21"/>
    <mergeCell ref="C26:H26"/>
    <mergeCell ref="K3:S3"/>
    <mergeCell ref="O24:S24"/>
    <mergeCell ref="C5:S5"/>
    <mergeCell ref="J22:N22"/>
    <mergeCell ref="O22:S22"/>
    <mergeCell ref="J23:N23"/>
    <mergeCell ref="O23:S23"/>
    <mergeCell ref="F10:S10"/>
    <mergeCell ref="C16:H17"/>
    <mergeCell ref="C18:H18"/>
    <mergeCell ref="C14:E14"/>
    <mergeCell ref="I16:I17"/>
    <mergeCell ref="F13:S13"/>
    <mergeCell ref="O19:S19"/>
    <mergeCell ref="F11:S11"/>
    <mergeCell ref="C10:E10"/>
    <mergeCell ref="J6:N6"/>
    <mergeCell ref="C9:E9"/>
    <mergeCell ref="F9:S9"/>
    <mergeCell ref="H6:I6"/>
    <mergeCell ref="O27:S27"/>
    <mergeCell ref="C27:H27"/>
    <mergeCell ref="C13:E13"/>
    <mergeCell ref="O28:S28"/>
    <mergeCell ref="V54:W54"/>
    <mergeCell ref="C23:H23"/>
    <mergeCell ref="C19:H19"/>
    <mergeCell ref="J19:N19"/>
    <mergeCell ref="C22:H22"/>
    <mergeCell ref="C20:H20"/>
    <mergeCell ref="O34:S34"/>
    <mergeCell ref="O31:S31"/>
    <mergeCell ref="J24:N24"/>
    <mergeCell ref="O33:S33"/>
    <mergeCell ref="C24:H24"/>
    <mergeCell ref="J26:N26"/>
    <mergeCell ref="O26:S26"/>
    <mergeCell ref="J25:N25"/>
    <mergeCell ref="O25:S25"/>
    <mergeCell ref="C25:H25"/>
    <mergeCell ref="O30:S30"/>
    <mergeCell ref="C28:H28"/>
    <mergeCell ref="J28:N28"/>
    <mergeCell ref="C29:H29"/>
    <mergeCell ref="J42:N42"/>
    <mergeCell ref="O40:S40"/>
    <mergeCell ref="C32:H32"/>
    <mergeCell ref="J27:N27"/>
    <mergeCell ref="J32:N32"/>
    <mergeCell ref="C30:H30"/>
    <mergeCell ref="C33:H33"/>
    <mergeCell ref="J33:N33"/>
    <mergeCell ref="C34:H34"/>
    <mergeCell ref="C31:H31"/>
    <mergeCell ref="J31:N31"/>
    <mergeCell ref="J34:N34"/>
    <mergeCell ref="J30:N30"/>
    <mergeCell ref="J29:N29"/>
    <mergeCell ref="O29:S29"/>
    <mergeCell ref="C37:H37"/>
    <mergeCell ref="O42:S42"/>
    <mergeCell ref="O37:S37"/>
    <mergeCell ref="J37:N37"/>
    <mergeCell ref="J39:N39"/>
    <mergeCell ref="C38:H38"/>
    <mergeCell ref="C39:H39"/>
    <mergeCell ref="O38:S38"/>
    <mergeCell ref="O32:S32"/>
    <mergeCell ref="C56:H56"/>
    <mergeCell ref="J58:N58"/>
    <mergeCell ref="J56:N56"/>
    <mergeCell ref="C55:H55"/>
    <mergeCell ref="J55:N55"/>
    <mergeCell ref="J47:N47"/>
    <mergeCell ref="C48:H48"/>
    <mergeCell ref="C50:H50"/>
    <mergeCell ref="C58:H58"/>
    <mergeCell ref="C51:H51"/>
    <mergeCell ref="C49:H49"/>
    <mergeCell ref="O58:S58"/>
    <mergeCell ref="O55:S55"/>
    <mergeCell ref="J49:N49"/>
    <mergeCell ref="J50:N50"/>
    <mergeCell ref="O50:S50"/>
    <mergeCell ref="J51:N51"/>
    <mergeCell ref="O49:S49"/>
    <mergeCell ref="O46:S46"/>
    <mergeCell ref="J48:N48"/>
    <mergeCell ref="C46:H46"/>
    <mergeCell ref="C44:H44"/>
    <mergeCell ref="C47:H47"/>
    <mergeCell ref="O20:S20"/>
    <mergeCell ref="J20:N20"/>
    <mergeCell ref="C36:H36"/>
    <mergeCell ref="O36:S36"/>
    <mergeCell ref="J35:N35"/>
    <mergeCell ref="O35:S35"/>
    <mergeCell ref="J36:N36"/>
    <mergeCell ref="O43:S43"/>
    <mergeCell ref="O39:S39"/>
    <mergeCell ref="J38:N38"/>
    <mergeCell ref="J21:N21"/>
    <mergeCell ref="O45:S45"/>
    <mergeCell ref="C35:H35"/>
    <mergeCell ref="O44:S44"/>
    <mergeCell ref="J44:N44"/>
    <mergeCell ref="C43:H43"/>
    <mergeCell ref="C40:H40"/>
    <mergeCell ref="J43:N43"/>
    <mergeCell ref="O41:S41"/>
    <mergeCell ref="J40:N40"/>
    <mergeCell ref="C42:H42"/>
    <mergeCell ref="C63:D63"/>
    <mergeCell ref="F63:H63"/>
    <mergeCell ref="C57:H57"/>
    <mergeCell ref="C61:D61"/>
    <mergeCell ref="C59:H59"/>
    <mergeCell ref="C45:H45"/>
    <mergeCell ref="C52:H52"/>
    <mergeCell ref="O51:S51"/>
    <mergeCell ref="C8:E8"/>
    <mergeCell ref="O57:S57"/>
    <mergeCell ref="C12:E12"/>
    <mergeCell ref="J46:N46"/>
    <mergeCell ref="C41:H41"/>
    <mergeCell ref="J41:N41"/>
    <mergeCell ref="F12:S12"/>
    <mergeCell ref="F14:S14"/>
    <mergeCell ref="O21:S21"/>
    <mergeCell ref="K16:L16"/>
    <mergeCell ref="J17:N17"/>
    <mergeCell ref="J18:N18"/>
    <mergeCell ref="J45:N45"/>
    <mergeCell ref="O47:S47"/>
    <mergeCell ref="O48:S48"/>
    <mergeCell ref="O18:S18"/>
    <mergeCell ref="C7:I7"/>
    <mergeCell ref="F8:S8"/>
    <mergeCell ref="C11:E11"/>
    <mergeCell ref="C65:D65"/>
    <mergeCell ref="Q4:S4"/>
    <mergeCell ref="F61:H61"/>
    <mergeCell ref="J61:O61"/>
    <mergeCell ref="J52:N52"/>
    <mergeCell ref="O52:S52"/>
    <mergeCell ref="C53:H53"/>
    <mergeCell ref="J53:N53"/>
    <mergeCell ref="O53:S53"/>
    <mergeCell ref="O59:S59"/>
    <mergeCell ref="F64:H64"/>
    <mergeCell ref="C54:H54"/>
    <mergeCell ref="J54:N54"/>
    <mergeCell ref="O54:S54"/>
    <mergeCell ref="J63:O63"/>
    <mergeCell ref="O56:S56"/>
    <mergeCell ref="J57:N57"/>
    <mergeCell ref="J59:N59"/>
    <mergeCell ref="J62:O62"/>
    <mergeCell ref="F62:H62"/>
    <mergeCell ref="J64:O64"/>
  </mergeCells>
  <phoneticPr fontId="0" type="noConversion"/>
  <conditionalFormatting sqref="V54:W54">
    <cfRule type="expression" dxfId="16" priority="2" stopIfTrue="1">
      <formula>$J$54&lt;&gt;#REF!</formula>
    </cfRule>
  </conditionalFormatting>
  <pageMargins left="0.31496062992125984" right="0.31496062992125984" top="0.31496062992125984" bottom="0.31496062992125984" header="0.27559055118110237" footer="0.27559055118110237"/>
  <pageSetup paperSize="9" fitToHeight="4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8"/>
  </sheetPr>
  <dimension ref="B1:W86"/>
  <sheetViews>
    <sheetView topLeftCell="A10" zoomScaleNormal="100" zoomScaleSheetLayoutView="100" workbookViewId="0">
      <selection activeCell="C84" sqref="C84"/>
    </sheetView>
  </sheetViews>
  <sheetFormatPr defaultRowHeight="13.5" x14ac:dyDescent="0.2"/>
  <cols>
    <col min="1" max="2" width="0.85546875" style="27" customWidth="1"/>
    <col min="3" max="3" width="32.140625" style="27" customWidth="1"/>
    <col min="4" max="4" width="4.85546875" style="27" customWidth="1"/>
    <col min="5" max="8" width="4" style="27" customWidth="1"/>
    <col min="9" max="9" width="4.85546875" style="27" customWidth="1"/>
    <col min="10" max="14" width="4" style="27" customWidth="1"/>
    <col min="15" max="15" width="4.7109375" style="27" customWidth="1"/>
    <col min="16" max="16" width="4" style="27" customWidth="1"/>
    <col min="17" max="17" width="4.140625" style="27" customWidth="1"/>
    <col min="18" max="19" width="4" style="27" customWidth="1"/>
    <col min="20" max="20" width="4.7109375" style="27" customWidth="1"/>
    <col min="21" max="21" width="0.85546875" style="27" customWidth="1"/>
    <col min="22" max="22" width="15.5703125" style="27" customWidth="1"/>
    <col min="23" max="16384" width="9.140625" style="27"/>
  </cols>
  <sheetData>
    <row r="1" spans="2:21" ht="6" customHeight="1" x14ac:dyDescent="0.2"/>
    <row r="2" spans="2:21" ht="6" customHeight="1" x14ac:dyDescent="0.2">
      <c r="B2" s="28"/>
      <c r="C2" s="44"/>
      <c r="D2" s="57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2:21" ht="83.25" customHeight="1" x14ac:dyDescent="0.2">
      <c r="B3" s="28"/>
      <c r="C3" s="44"/>
      <c r="D3" s="44"/>
      <c r="E3" s="44"/>
      <c r="F3" s="44"/>
      <c r="G3" s="44"/>
      <c r="H3" s="44"/>
      <c r="I3" s="28"/>
      <c r="J3" s="28"/>
      <c r="K3" s="387" t="s">
        <v>309</v>
      </c>
      <c r="L3" s="387"/>
      <c r="M3" s="387"/>
      <c r="N3" s="387"/>
      <c r="O3" s="387"/>
      <c r="P3" s="387"/>
      <c r="Q3" s="387"/>
      <c r="R3" s="387"/>
      <c r="S3" s="387"/>
      <c r="T3" s="387"/>
      <c r="U3" s="28"/>
    </row>
    <row r="4" spans="2:21" ht="29.25" customHeight="1" x14ac:dyDescent="0.2">
      <c r="B4" s="28"/>
      <c r="C4" s="372" t="s">
        <v>222</v>
      </c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28"/>
    </row>
    <row r="5" spans="2:21" x14ac:dyDescent="0.2">
      <c r="B5" s="28"/>
      <c r="C5" s="44"/>
      <c r="D5" s="45" t="s">
        <v>85</v>
      </c>
      <c r="E5" s="373" t="s">
        <v>491</v>
      </c>
      <c r="F5" s="373"/>
      <c r="G5" s="46" t="s">
        <v>122</v>
      </c>
      <c r="H5" s="344" t="s">
        <v>492</v>
      </c>
      <c r="I5" s="344"/>
      <c r="J5" s="343" t="str">
        <f>'бухгатерский баланс '!I21</f>
        <v>2018 г.</v>
      </c>
      <c r="K5" s="343"/>
      <c r="L5" s="343"/>
      <c r="M5" s="343"/>
      <c r="N5" s="343"/>
      <c r="O5" s="44"/>
      <c r="P5" s="47"/>
      <c r="Q5" s="47"/>
      <c r="R5" s="47"/>
      <c r="S5" s="47"/>
      <c r="T5" s="28"/>
      <c r="U5" s="28"/>
    </row>
    <row r="6" spans="2:21" ht="9" customHeight="1" x14ac:dyDescent="0.2">
      <c r="B6" s="28"/>
      <c r="C6" s="280"/>
      <c r="D6" s="281"/>
      <c r="E6" s="281"/>
      <c r="F6" s="281"/>
      <c r="G6" s="281"/>
      <c r="H6" s="281"/>
      <c r="I6" s="281"/>
      <c r="J6" s="28"/>
      <c r="K6" s="28"/>
      <c r="L6" s="28"/>
      <c r="M6" s="49"/>
      <c r="N6" s="28"/>
      <c r="O6" s="28"/>
      <c r="P6" s="28"/>
      <c r="Q6" s="28"/>
      <c r="R6" s="28"/>
      <c r="S6" s="28"/>
      <c r="T6" s="28"/>
      <c r="U6" s="28"/>
    </row>
    <row r="7" spans="2:21" x14ac:dyDescent="0.2">
      <c r="B7" s="28"/>
      <c r="C7" s="282" t="s">
        <v>1</v>
      </c>
      <c r="D7" s="283"/>
      <c r="E7" s="284"/>
      <c r="F7" s="368" t="str">
        <f>IF('бухгатерский баланс '!F8=0," ",'бухгатерский баланс '!F8)</f>
        <v>ОАО "Свинокомплекс Негновичи"</v>
      </c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  <c r="U7" s="28"/>
    </row>
    <row r="8" spans="2:21" x14ac:dyDescent="0.2">
      <c r="B8" s="28"/>
      <c r="C8" s="282" t="s">
        <v>2</v>
      </c>
      <c r="D8" s="283"/>
      <c r="E8" s="284"/>
      <c r="F8" s="368">
        <f>IF('бухгатерский баланс '!F9=0," ",'бухгатерский баланс '!F9)</f>
        <v>691921149</v>
      </c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28"/>
    </row>
    <row r="9" spans="2:21" x14ac:dyDescent="0.2">
      <c r="B9" s="28"/>
      <c r="C9" s="282" t="s">
        <v>3</v>
      </c>
      <c r="D9" s="283"/>
      <c r="E9" s="284"/>
      <c r="F9" s="368" t="str">
        <f>IF('бухгатерский баланс '!F10=0," ",'бухгатерский баланс '!F10)</f>
        <v>(01460) Разведение свиней</v>
      </c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  <c r="R9" s="368"/>
      <c r="S9" s="368"/>
      <c r="T9" s="368"/>
      <c r="U9" s="28"/>
    </row>
    <row r="10" spans="2:21" x14ac:dyDescent="0.2">
      <c r="B10" s="28"/>
      <c r="C10" s="282" t="s">
        <v>4</v>
      </c>
      <c r="D10" s="283"/>
      <c r="E10" s="284"/>
      <c r="F10" s="368" t="str">
        <f>IF('бухгатерский баланс '!F11=0," ",'бухгатерский баланс '!F11)</f>
        <v>Открытое акционерное общество</v>
      </c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28"/>
    </row>
    <row r="11" spans="2:21" x14ac:dyDescent="0.2">
      <c r="B11" s="28"/>
      <c r="C11" s="282" t="s">
        <v>5</v>
      </c>
      <c r="D11" s="283"/>
      <c r="E11" s="284"/>
      <c r="F11" s="368" t="str">
        <f>IF('бухгатерский баланс '!F12=0," ",'бухгатерский баланс '!F12)</f>
        <v>Общее собрание акционеров</v>
      </c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28"/>
    </row>
    <row r="12" spans="2:21" x14ac:dyDescent="0.2">
      <c r="B12" s="28"/>
      <c r="C12" s="282" t="s">
        <v>6</v>
      </c>
      <c r="D12" s="283"/>
      <c r="E12" s="284"/>
      <c r="F12" s="368" t="str">
        <f>IF('бухгатерский баланс '!F13=0," ",'бухгатерский баланс '!F13)</f>
        <v>тыс.руб.</v>
      </c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28"/>
    </row>
    <row r="13" spans="2:21" x14ac:dyDescent="0.2">
      <c r="B13" s="28"/>
      <c r="C13" s="282" t="s">
        <v>7</v>
      </c>
      <c r="D13" s="283"/>
      <c r="E13" s="284"/>
      <c r="F13" s="368" t="str">
        <f>IF('бухгатерский баланс '!F14=0," ",'бухгатерский баланс '!F14)</f>
        <v>222126, Республика Беларусь, Минская область, Борисовский район, район деревни Большие Негновичи.</v>
      </c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28"/>
    </row>
    <row r="14" spans="2:21" ht="9" customHeight="1" x14ac:dyDescent="0.2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</row>
    <row r="15" spans="2:21" ht="83.25" customHeight="1" x14ac:dyDescent="0.2">
      <c r="B15" s="28"/>
      <c r="C15" s="59" t="s">
        <v>86</v>
      </c>
      <c r="D15" s="59" t="s">
        <v>124</v>
      </c>
      <c r="E15" s="371" t="s">
        <v>125</v>
      </c>
      <c r="F15" s="371"/>
      <c r="G15" s="370" t="s">
        <v>126</v>
      </c>
      <c r="H15" s="370"/>
      <c r="I15" s="370" t="s">
        <v>127</v>
      </c>
      <c r="J15" s="370"/>
      <c r="K15" s="371" t="s">
        <v>128</v>
      </c>
      <c r="L15" s="371"/>
      <c r="M15" s="371" t="s">
        <v>129</v>
      </c>
      <c r="N15" s="371"/>
      <c r="O15" s="374" t="s">
        <v>130</v>
      </c>
      <c r="P15" s="375"/>
      <c r="Q15" s="371" t="s">
        <v>131</v>
      </c>
      <c r="R15" s="371"/>
      <c r="S15" s="371" t="s">
        <v>132</v>
      </c>
      <c r="T15" s="371"/>
      <c r="U15" s="28"/>
    </row>
    <row r="16" spans="2:21" x14ac:dyDescent="0.2">
      <c r="B16" s="28"/>
      <c r="C16" s="29">
        <v>1</v>
      </c>
      <c r="D16" s="29">
        <v>2</v>
      </c>
      <c r="E16" s="369">
        <v>3</v>
      </c>
      <c r="F16" s="369"/>
      <c r="G16" s="369">
        <v>4</v>
      </c>
      <c r="H16" s="369"/>
      <c r="I16" s="369">
        <v>5</v>
      </c>
      <c r="J16" s="369"/>
      <c r="K16" s="369">
        <v>6</v>
      </c>
      <c r="L16" s="369"/>
      <c r="M16" s="369">
        <v>7</v>
      </c>
      <c r="N16" s="369"/>
      <c r="O16" s="369">
        <v>8</v>
      </c>
      <c r="P16" s="369"/>
      <c r="Q16" s="369">
        <v>9</v>
      </c>
      <c r="R16" s="369"/>
      <c r="S16" s="369">
        <v>10</v>
      </c>
      <c r="T16" s="369"/>
      <c r="U16" s="28"/>
    </row>
    <row r="17" spans="2:21" ht="13.5" customHeight="1" x14ac:dyDescent="0.2">
      <c r="B17" s="28"/>
      <c r="C17" s="65" t="s">
        <v>494</v>
      </c>
      <c r="D17" s="60" t="s">
        <v>89</v>
      </c>
      <c r="E17" s="362">
        <v>2600</v>
      </c>
      <c r="F17" s="363"/>
      <c r="G17" s="366">
        <v>0</v>
      </c>
      <c r="H17" s="367"/>
      <c r="I17" s="366">
        <v>0</v>
      </c>
      <c r="J17" s="367"/>
      <c r="K17" s="362"/>
      <c r="L17" s="363"/>
      <c r="M17" s="362">
        <v>2</v>
      </c>
      <c r="N17" s="363"/>
      <c r="O17" s="362">
        <v>-2073</v>
      </c>
      <c r="P17" s="363"/>
      <c r="Q17" s="362">
        <v>0</v>
      </c>
      <c r="R17" s="363"/>
      <c r="S17" s="352">
        <f>SUM(E17,K17:R17)-G17-I17</f>
        <v>529</v>
      </c>
      <c r="T17" s="353"/>
      <c r="U17" s="28"/>
    </row>
    <row r="18" spans="2:21" ht="27" x14ac:dyDescent="0.2">
      <c r="B18" s="28"/>
      <c r="C18" s="61" t="s">
        <v>133</v>
      </c>
      <c r="D18" s="31" t="s">
        <v>91</v>
      </c>
      <c r="E18" s="345">
        <v>0</v>
      </c>
      <c r="F18" s="346"/>
      <c r="G18" s="345">
        <v>0</v>
      </c>
      <c r="H18" s="346"/>
      <c r="I18" s="345">
        <v>0</v>
      </c>
      <c r="J18" s="346"/>
      <c r="K18" s="345">
        <v>0</v>
      </c>
      <c r="L18" s="346"/>
      <c r="M18" s="345">
        <v>0</v>
      </c>
      <c r="N18" s="346"/>
      <c r="O18" s="345">
        <v>0</v>
      </c>
      <c r="P18" s="346"/>
      <c r="Q18" s="345">
        <v>0</v>
      </c>
      <c r="R18" s="346"/>
      <c r="S18" s="352">
        <f>SUM(E18:R18)</f>
        <v>0</v>
      </c>
      <c r="T18" s="353"/>
      <c r="U18" s="28"/>
    </row>
    <row r="19" spans="2:21" ht="27" x14ac:dyDescent="0.2">
      <c r="B19" s="28"/>
      <c r="C19" s="61" t="s">
        <v>134</v>
      </c>
      <c r="D19" s="31" t="s">
        <v>92</v>
      </c>
      <c r="E19" s="345">
        <v>0</v>
      </c>
      <c r="F19" s="346"/>
      <c r="G19" s="345">
        <v>0</v>
      </c>
      <c r="H19" s="346"/>
      <c r="I19" s="345">
        <v>0</v>
      </c>
      <c r="J19" s="346"/>
      <c r="K19" s="345">
        <v>0</v>
      </c>
      <c r="L19" s="346"/>
      <c r="M19" s="345">
        <v>0</v>
      </c>
      <c r="N19" s="346"/>
      <c r="O19" s="345">
        <v>-71</v>
      </c>
      <c r="P19" s="346"/>
      <c r="Q19" s="345">
        <v>0</v>
      </c>
      <c r="R19" s="346"/>
      <c r="S19" s="352">
        <f>SUM(E19:R19)</f>
        <v>-71</v>
      </c>
      <c r="T19" s="353"/>
      <c r="U19" s="28"/>
    </row>
    <row r="20" spans="2:21" ht="27" customHeight="1" x14ac:dyDescent="0.2">
      <c r="B20" s="28"/>
      <c r="C20" s="61" t="s">
        <v>495</v>
      </c>
      <c r="D20" s="31" t="s">
        <v>94</v>
      </c>
      <c r="E20" s="348">
        <f>E17+E18+E19</f>
        <v>2600</v>
      </c>
      <c r="F20" s="349"/>
      <c r="G20" s="356">
        <f>G17+G18+G19</f>
        <v>0</v>
      </c>
      <c r="H20" s="357"/>
      <c r="I20" s="356">
        <f>I17+I18+I19</f>
        <v>0</v>
      </c>
      <c r="J20" s="357"/>
      <c r="K20" s="348">
        <f>K17+K18+K19</f>
        <v>0</v>
      </c>
      <c r="L20" s="349"/>
      <c r="M20" s="348">
        <f>M17+M18+M19</f>
        <v>2</v>
      </c>
      <c r="N20" s="349"/>
      <c r="O20" s="348">
        <f>O17+O18+O19</f>
        <v>-2144</v>
      </c>
      <c r="P20" s="349"/>
      <c r="Q20" s="348">
        <f>Q17+Q18+Q19</f>
        <v>0</v>
      </c>
      <c r="R20" s="349"/>
      <c r="S20" s="352">
        <f>SUM(E20,K20:R20)-G20-I20</f>
        <v>458</v>
      </c>
      <c r="T20" s="353"/>
      <c r="U20" s="28"/>
    </row>
    <row r="21" spans="2:21" x14ac:dyDescent="0.2">
      <c r="B21" s="28"/>
      <c r="C21" s="65" t="s">
        <v>496</v>
      </c>
      <c r="D21" s="62"/>
      <c r="E21" s="352"/>
      <c r="F21" s="353"/>
      <c r="G21" s="352"/>
      <c r="H21" s="353"/>
      <c r="I21" s="352"/>
      <c r="J21" s="353"/>
      <c r="K21" s="352"/>
      <c r="L21" s="353"/>
      <c r="M21" s="352"/>
      <c r="N21" s="353"/>
      <c r="O21" s="352"/>
      <c r="P21" s="353"/>
      <c r="Q21" s="352"/>
      <c r="R21" s="376"/>
      <c r="S21" s="352"/>
      <c r="T21" s="353"/>
      <c r="U21" s="28"/>
    </row>
    <row r="22" spans="2:21" ht="27" customHeight="1" x14ac:dyDescent="0.2">
      <c r="B22" s="28"/>
      <c r="C22" s="63" t="s">
        <v>169</v>
      </c>
      <c r="D22" s="64" t="s">
        <v>96</v>
      </c>
      <c r="E22" s="354">
        <f>SUM(E24:F32)</f>
        <v>0</v>
      </c>
      <c r="F22" s="355"/>
      <c r="G22" s="354">
        <f>SUM(G24:H32)</f>
        <v>0</v>
      </c>
      <c r="H22" s="355"/>
      <c r="I22" s="354">
        <f>SUM(I24:J32)</f>
        <v>0</v>
      </c>
      <c r="J22" s="355"/>
      <c r="K22" s="354">
        <f>SUM(K24:L32)</f>
        <v>0</v>
      </c>
      <c r="L22" s="355"/>
      <c r="M22" s="354">
        <f>SUM(M24:N32)</f>
        <v>0</v>
      </c>
      <c r="N22" s="355"/>
      <c r="O22" s="354">
        <f>SUM(O24:P32)</f>
        <v>0</v>
      </c>
      <c r="P22" s="355"/>
      <c r="Q22" s="354">
        <f>SUM(Q24:R32)</f>
        <v>0</v>
      </c>
      <c r="R22" s="355"/>
      <c r="S22" s="354">
        <f>SUM(E22:R22)</f>
        <v>0</v>
      </c>
      <c r="T22" s="355"/>
      <c r="U22" s="28"/>
    </row>
    <row r="23" spans="2:21" x14ac:dyDescent="0.2">
      <c r="B23" s="28"/>
      <c r="C23" s="65" t="s">
        <v>151</v>
      </c>
      <c r="D23" s="62"/>
      <c r="E23" s="352"/>
      <c r="F23" s="353"/>
      <c r="G23" s="352"/>
      <c r="H23" s="353"/>
      <c r="I23" s="352"/>
      <c r="J23" s="353"/>
      <c r="K23" s="352"/>
      <c r="L23" s="353"/>
      <c r="M23" s="352"/>
      <c r="N23" s="353"/>
      <c r="O23" s="352"/>
      <c r="P23" s="353"/>
      <c r="Q23" s="352"/>
      <c r="R23" s="353"/>
      <c r="S23" s="385"/>
      <c r="T23" s="386"/>
      <c r="U23" s="28"/>
    </row>
    <row r="24" spans="2:21" x14ac:dyDescent="0.2">
      <c r="B24" s="28"/>
      <c r="C24" s="63" t="s">
        <v>135</v>
      </c>
      <c r="D24" s="64" t="s">
        <v>136</v>
      </c>
      <c r="E24" s="364">
        <v>0</v>
      </c>
      <c r="F24" s="365"/>
      <c r="G24" s="364">
        <v>0</v>
      </c>
      <c r="H24" s="365"/>
      <c r="I24" s="364">
        <v>0</v>
      </c>
      <c r="J24" s="365"/>
      <c r="K24" s="364">
        <v>0</v>
      </c>
      <c r="L24" s="365"/>
      <c r="M24" s="364">
        <v>0</v>
      </c>
      <c r="N24" s="365"/>
      <c r="O24" s="364">
        <v>0</v>
      </c>
      <c r="P24" s="365"/>
      <c r="Q24" s="364">
        <v>0</v>
      </c>
      <c r="R24" s="365"/>
      <c r="S24" s="354">
        <f>SUM(E24:R24)</f>
        <v>0</v>
      </c>
      <c r="T24" s="355"/>
      <c r="U24" s="28"/>
    </row>
    <row r="25" spans="2:21" x14ac:dyDescent="0.2">
      <c r="B25" s="28"/>
      <c r="C25" s="58" t="s">
        <v>137</v>
      </c>
      <c r="D25" s="31" t="s">
        <v>138</v>
      </c>
      <c r="E25" s="364">
        <v>0</v>
      </c>
      <c r="F25" s="365"/>
      <c r="G25" s="364">
        <v>0</v>
      </c>
      <c r="H25" s="365"/>
      <c r="I25" s="364">
        <v>0</v>
      </c>
      <c r="J25" s="365"/>
      <c r="K25" s="364">
        <v>0</v>
      </c>
      <c r="L25" s="365"/>
      <c r="M25" s="364">
        <v>0</v>
      </c>
      <c r="N25" s="365"/>
      <c r="O25" s="364">
        <v>0</v>
      </c>
      <c r="P25" s="365"/>
      <c r="Q25" s="364">
        <v>0</v>
      </c>
      <c r="R25" s="365"/>
      <c r="S25" s="352">
        <f>SUM(E25:R25)</f>
        <v>0</v>
      </c>
      <c r="T25" s="353"/>
      <c r="U25" s="28"/>
    </row>
    <row r="26" spans="2:21" ht="40.5" x14ac:dyDescent="0.2">
      <c r="B26" s="28"/>
      <c r="C26" s="58" t="s">
        <v>139</v>
      </c>
      <c r="D26" s="31" t="s">
        <v>140</v>
      </c>
      <c r="E26" s="345">
        <v>0</v>
      </c>
      <c r="F26" s="346"/>
      <c r="G26" s="345">
        <v>0</v>
      </c>
      <c r="H26" s="346"/>
      <c r="I26" s="345">
        <v>0</v>
      </c>
      <c r="J26" s="346"/>
      <c r="K26" s="345">
        <v>0</v>
      </c>
      <c r="L26" s="346"/>
      <c r="M26" s="345">
        <v>0</v>
      </c>
      <c r="N26" s="346"/>
      <c r="O26" s="345">
        <v>0</v>
      </c>
      <c r="P26" s="346"/>
      <c r="Q26" s="345">
        <v>0</v>
      </c>
      <c r="R26" s="346"/>
      <c r="S26" s="352">
        <f t="shared" ref="S26:S32" si="0">SUM(E26:R26)</f>
        <v>0</v>
      </c>
      <c r="T26" s="353"/>
      <c r="U26" s="28"/>
    </row>
    <row r="27" spans="2:21" x14ac:dyDescent="0.2">
      <c r="B27" s="28"/>
      <c r="C27" s="58" t="s">
        <v>141</v>
      </c>
      <c r="D27" s="31" t="s">
        <v>142</v>
      </c>
      <c r="E27" s="345">
        <v>0</v>
      </c>
      <c r="F27" s="346"/>
      <c r="G27" s="345">
        <v>0</v>
      </c>
      <c r="H27" s="346"/>
      <c r="I27" s="345">
        <v>0</v>
      </c>
      <c r="J27" s="346"/>
      <c r="K27" s="345">
        <v>0</v>
      </c>
      <c r="L27" s="346"/>
      <c r="M27" s="345">
        <v>0</v>
      </c>
      <c r="N27" s="346"/>
      <c r="O27" s="345">
        <v>0</v>
      </c>
      <c r="P27" s="346"/>
      <c r="Q27" s="345">
        <v>0</v>
      </c>
      <c r="R27" s="346"/>
      <c r="S27" s="352">
        <f t="shared" si="0"/>
        <v>0</v>
      </c>
      <c r="T27" s="353"/>
      <c r="U27" s="28"/>
    </row>
    <row r="28" spans="2:21" ht="27" x14ac:dyDescent="0.2">
      <c r="B28" s="28"/>
      <c r="C28" s="58" t="s">
        <v>143</v>
      </c>
      <c r="D28" s="31" t="s">
        <v>144</v>
      </c>
      <c r="E28" s="345">
        <v>0</v>
      </c>
      <c r="F28" s="346"/>
      <c r="G28" s="345">
        <v>0</v>
      </c>
      <c r="H28" s="346"/>
      <c r="I28" s="345">
        <v>0</v>
      </c>
      <c r="J28" s="346"/>
      <c r="K28" s="345">
        <v>0</v>
      </c>
      <c r="L28" s="346"/>
      <c r="M28" s="345">
        <v>0</v>
      </c>
      <c r="N28" s="346"/>
      <c r="O28" s="345">
        <v>0</v>
      </c>
      <c r="P28" s="346"/>
      <c r="Q28" s="345">
        <v>0</v>
      </c>
      <c r="R28" s="346"/>
      <c r="S28" s="352">
        <f t="shared" si="0"/>
        <v>0</v>
      </c>
      <c r="T28" s="353"/>
      <c r="U28" s="28"/>
    </row>
    <row r="29" spans="2:21" ht="27" x14ac:dyDescent="0.2">
      <c r="B29" s="28"/>
      <c r="C29" s="58" t="s">
        <v>145</v>
      </c>
      <c r="D29" s="31" t="s">
        <v>146</v>
      </c>
      <c r="E29" s="345">
        <v>0</v>
      </c>
      <c r="F29" s="346"/>
      <c r="G29" s="345">
        <v>0</v>
      </c>
      <c r="H29" s="346"/>
      <c r="I29" s="345">
        <v>0</v>
      </c>
      <c r="J29" s="346"/>
      <c r="K29" s="345">
        <v>0</v>
      </c>
      <c r="L29" s="346"/>
      <c r="M29" s="345">
        <v>0</v>
      </c>
      <c r="N29" s="346"/>
      <c r="O29" s="345">
        <v>0</v>
      </c>
      <c r="P29" s="346"/>
      <c r="Q29" s="345">
        <v>0</v>
      </c>
      <c r="R29" s="346"/>
      <c r="S29" s="352">
        <f t="shared" si="0"/>
        <v>0</v>
      </c>
      <c r="T29" s="353"/>
      <c r="U29" s="28"/>
    </row>
    <row r="30" spans="2:21" x14ac:dyDescent="0.2">
      <c r="B30" s="28"/>
      <c r="C30" s="58" t="s">
        <v>147</v>
      </c>
      <c r="D30" s="31" t="s">
        <v>170</v>
      </c>
      <c r="E30" s="345">
        <v>0</v>
      </c>
      <c r="F30" s="346"/>
      <c r="G30" s="345">
        <v>0</v>
      </c>
      <c r="H30" s="346"/>
      <c r="I30" s="345">
        <v>0</v>
      </c>
      <c r="J30" s="346"/>
      <c r="K30" s="345">
        <v>0</v>
      </c>
      <c r="L30" s="346"/>
      <c r="M30" s="345">
        <v>0</v>
      </c>
      <c r="N30" s="346"/>
      <c r="O30" s="345">
        <v>0</v>
      </c>
      <c r="P30" s="346"/>
      <c r="Q30" s="345">
        <v>0</v>
      </c>
      <c r="R30" s="346"/>
      <c r="S30" s="352">
        <f t="shared" si="0"/>
        <v>0</v>
      </c>
      <c r="T30" s="353"/>
      <c r="U30" s="28"/>
    </row>
    <row r="31" spans="2:21" ht="15" customHeight="1" x14ac:dyDescent="0.2">
      <c r="B31" s="28"/>
      <c r="C31" s="58" t="s">
        <v>148</v>
      </c>
      <c r="D31" s="31" t="s">
        <v>149</v>
      </c>
      <c r="E31" s="345">
        <v>0</v>
      </c>
      <c r="F31" s="346"/>
      <c r="G31" s="345">
        <v>0</v>
      </c>
      <c r="H31" s="346"/>
      <c r="I31" s="345">
        <v>0</v>
      </c>
      <c r="J31" s="346"/>
      <c r="K31" s="345">
        <v>0</v>
      </c>
      <c r="L31" s="346"/>
      <c r="M31" s="345">
        <v>0</v>
      </c>
      <c r="N31" s="346"/>
      <c r="O31" s="345">
        <v>0</v>
      </c>
      <c r="P31" s="346"/>
      <c r="Q31" s="345">
        <v>0</v>
      </c>
      <c r="R31" s="346"/>
      <c r="S31" s="352">
        <f t="shared" si="0"/>
        <v>0</v>
      </c>
      <c r="T31" s="353"/>
      <c r="U31" s="28"/>
    </row>
    <row r="32" spans="2:21" x14ac:dyDescent="0.2">
      <c r="B32" s="28"/>
      <c r="C32" s="58" t="s">
        <v>148</v>
      </c>
      <c r="D32" s="31" t="s">
        <v>150</v>
      </c>
      <c r="E32" s="345">
        <v>0</v>
      </c>
      <c r="F32" s="346"/>
      <c r="G32" s="345">
        <v>0</v>
      </c>
      <c r="H32" s="346"/>
      <c r="I32" s="345">
        <v>0</v>
      </c>
      <c r="J32" s="346"/>
      <c r="K32" s="345">
        <v>0</v>
      </c>
      <c r="L32" s="346"/>
      <c r="M32" s="345">
        <v>0</v>
      </c>
      <c r="N32" s="346"/>
      <c r="O32" s="345">
        <v>0</v>
      </c>
      <c r="P32" s="346"/>
      <c r="Q32" s="345">
        <v>0</v>
      </c>
      <c r="R32" s="346"/>
      <c r="S32" s="352">
        <f t="shared" si="0"/>
        <v>0</v>
      </c>
      <c r="T32" s="353"/>
      <c r="U32" s="28"/>
    </row>
    <row r="33" spans="2:21" ht="27" x14ac:dyDescent="0.2">
      <c r="B33" s="28"/>
      <c r="C33" s="61" t="s">
        <v>168</v>
      </c>
      <c r="D33" s="31" t="s">
        <v>97</v>
      </c>
      <c r="E33" s="356">
        <f>SUM(E35:F43)</f>
        <v>0</v>
      </c>
      <c r="F33" s="357"/>
      <c r="G33" s="356">
        <f>SUM(G35:H43)</f>
        <v>0</v>
      </c>
      <c r="H33" s="357"/>
      <c r="I33" s="356">
        <f>SUM(I35:J43)</f>
        <v>0</v>
      </c>
      <c r="J33" s="357"/>
      <c r="K33" s="356">
        <f>SUM(K35:L43)</f>
        <v>0</v>
      </c>
      <c r="L33" s="357"/>
      <c r="M33" s="356">
        <f>SUM(M35:N43)</f>
        <v>0</v>
      </c>
      <c r="N33" s="357"/>
      <c r="O33" s="356">
        <v>547</v>
      </c>
      <c r="P33" s="357"/>
      <c r="Q33" s="356">
        <f>SUM(Q35:R43)</f>
        <v>0</v>
      </c>
      <c r="R33" s="357"/>
      <c r="S33" s="350">
        <f>SUM(E33:R33)</f>
        <v>547</v>
      </c>
      <c r="T33" s="351"/>
      <c r="U33" s="28"/>
    </row>
    <row r="34" spans="2:21" x14ac:dyDescent="0.2">
      <c r="B34" s="28"/>
      <c r="C34" s="65" t="s">
        <v>151</v>
      </c>
      <c r="D34" s="60"/>
      <c r="E34" s="350"/>
      <c r="F34" s="351"/>
      <c r="G34" s="350"/>
      <c r="H34" s="351"/>
      <c r="I34" s="350"/>
      <c r="J34" s="351"/>
      <c r="K34" s="350"/>
      <c r="L34" s="351"/>
      <c r="M34" s="350"/>
      <c r="N34" s="351"/>
      <c r="O34" s="350"/>
      <c r="P34" s="351"/>
      <c r="Q34" s="350"/>
      <c r="R34" s="351"/>
      <c r="S34" s="350"/>
      <c r="T34" s="351"/>
      <c r="U34" s="28"/>
    </row>
    <row r="35" spans="2:21" x14ac:dyDescent="0.2">
      <c r="B35" s="28"/>
      <c r="C35" s="63" t="s">
        <v>152</v>
      </c>
      <c r="D35" s="30" t="s">
        <v>153</v>
      </c>
      <c r="E35" s="360">
        <v>0</v>
      </c>
      <c r="F35" s="361"/>
      <c r="G35" s="360">
        <v>0</v>
      </c>
      <c r="H35" s="361"/>
      <c r="I35" s="360">
        <v>0</v>
      </c>
      <c r="J35" s="361"/>
      <c r="K35" s="360">
        <v>0</v>
      </c>
      <c r="L35" s="361"/>
      <c r="M35" s="360">
        <v>0</v>
      </c>
      <c r="N35" s="361"/>
      <c r="O35" s="360">
        <v>547</v>
      </c>
      <c r="P35" s="361"/>
      <c r="Q35" s="360">
        <v>0</v>
      </c>
      <c r="R35" s="361"/>
      <c r="S35" s="377">
        <f>SUM(E35:R35)</f>
        <v>547</v>
      </c>
      <c r="T35" s="378"/>
      <c r="U35" s="28"/>
    </row>
    <row r="36" spans="2:21" x14ac:dyDescent="0.2">
      <c r="B36" s="28"/>
      <c r="C36" s="58" t="s">
        <v>137</v>
      </c>
      <c r="D36" s="31" t="s">
        <v>154</v>
      </c>
      <c r="E36" s="358">
        <v>0</v>
      </c>
      <c r="F36" s="359"/>
      <c r="G36" s="358">
        <v>0</v>
      </c>
      <c r="H36" s="359"/>
      <c r="I36" s="358">
        <v>0</v>
      </c>
      <c r="J36" s="359"/>
      <c r="K36" s="358">
        <v>0</v>
      </c>
      <c r="L36" s="359"/>
      <c r="M36" s="358">
        <v>0</v>
      </c>
      <c r="N36" s="359"/>
      <c r="O36" s="358">
        <v>0</v>
      </c>
      <c r="P36" s="359"/>
      <c r="Q36" s="358">
        <v>0</v>
      </c>
      <c r="R36" s="359"/>
      <c r="S36" s="350">
        <f>SUM(E36:R36)</f>
        <v>0</v>
      </c>
      <c r="T36" s="351"/>
      <c r="U36" s="28"/>
    </row>
    <row r="37" spans="2:21" ht="40.5" x14ac:dyDescent="0.2">
      <c r="B37" s="28"/>
      <c r="C37" s="58" t="s">
        <v>155</v>
      </c>
      <c r="D37" s="31" t="s">
        <v>156</v>
      </c>
      <c r="E37" s="358">
        <v>0</v>
      </c>
      <c r="F37" s="359"/>
      <c r="G37" s="358">
        <v>0</v>
      </c>
      <c r="H37" s="359"/>
      <c r="I37" s="358">
        <v>0</v>
      </c>
      <c r="J37" s="359"/>
      <c r="K37" s="358">
        <v>0</v>
      </c>
      <c r="L37" s="359"/>
      <c r="M37" s="358">
        <v>0</v>
      </c>
      <c r="N37" s="359"/>
      <c r="O37" s="358">
        <v>0</v>
      </c>
      <c r="P37" s="359"/>
      <c r="Q37" s="358">
        <v>0</v>
      </c>
      <c r="R37" s="359"/>
      <c r="S37" s="350">
        <f t="shared" ref="S37:S50" si="1">SUM(E37:R37)</f>
        <v>0</v>
      </c>
      <c r="T37" s="351"/>
      <c r="U37" s="28"/>
    </row>
    <row r="38" spans="2:21" ht="27" x14ac:dyDescent="0.2">
      <c r="B38" s="28"/>
      <c r="C38" s="58" t="s">
        <v>157</v>
      </c>
      <c r="D38" s="31" t="s">
        <v>171</v>
      </c>
      <c r="E38" s="358">
        <v>0</v>
      </c>
      <c r="F38" s="359"/>
      <c r="G38" s="358">
        <v>0</v>
      </c>
      <c r="H38" s="359"/>
      <c r="I38" s="358">
        <v>0</v>
      </c>
      <c r="J38" s="359"/>
      <c r="K38" s="358">
        <v>0</v>
      </c>
      <c r="L38" s="359"/>
      <c r="M38" s="358">
        <v>0</v>
      </c>
      <c r="N38" s="359"/>
      <c r="O38" s="358">
        <v>0</v>
      </c>
      <c r="P38" s="359"/>
      <c r="Q38" s="358">
        <v>0</v>
      </c>
      <c r="R38" s="359"/>
      <c r="S38" s="350">
        <f t="shared" si="1"/>
        <v>0</v>
      </c>
      <c r="T38" s="351"/>
      <c r="U38" s="28"/>
    </row>
    <row r="39" spans="2:21" ht="27" x14ac:dyDescent="0.2">
      <c r="B39" s="28"/>
      <c r="C39" s="58" t="s">
        <v>217</v>
      </c>
      <c r="D39" s="31" t="s">
        <v>158</v>
      </c>
      <c r="E39" s="358">
        <v>0</v>
      </c>
      <c r="F39" s="359"/>
      <c r="G39" s="358">
        <v>0</v>
      </c>
      <c r="H39" s="359"/>
      <c r="I39" s="358">
        <v>0</v>
      </c>
      <c r="J39" s="359"/>
      <c r="K39" s="358">
        <v>0</v>
      </c>
      <c r="L39" s="359"/>
      <c r="M39" s="358">
        <v>0</v>
      </c>
      <c r="N39" s="359"/>
      <c r="O39" s="358">
        <v>0</v>
      </c>
      <c r="P39" s="359"/>
      <c r="Q39" s="358">
        <v>0</v>
      </c>
      <c r="R39" s="359"/>
      <c r="S39" s="350">
        <f t="shared" si="1"/>
        <v>0</v>
      </c>
      <c r="T39" s="351"/>
      <c r="U39" s="28"/>
    </row>
    <row r="40" spans="2:21" ht="40.5" x14ac:dyDescent="0.2">
      <c r="B40" s="28"/>
      <c r="C40" s="58" t="s">
        <v>216</v>
      </c>
      <c r="D40" s="31" t="s">
        <v>159</v>
      </c>
      <c r="E40" s="358">
        <v>0</v>
      </c>
      <c r="F40" s="359"/>
      <c r="G40" s="358">
        <v>0</v>
      </c>
      <c r="H40" s="359"/>
      <c r="I40" s="358">
        <v>0</v>
      </c>
      <c r="J40" s="359"/>
      <c r="K40" s="358">
        <v>0</v>
      </c>
      <c r="L40" s="359"/>
      <c r="M40" s="358">
        <v>0</v>
      </c>
      <c r="N40" s="359"/>
      <c r="O40" s="358">
        <v>0</v>
      </c>
      <c r="P40" s="359"/>
      <c r="Q40" s="358">
        <v>0</v>
      </c>
      <c r="R40" s="359"/>
      <c r="S40" s="350">
        <f t="shared" si="1"/>
        <v>0</v>
      </c>
      <c r="T40" s="351"/>
      <c r="U40" s="28"/>
    </row>
    <row r="41" spans="2:21" x14ac:dyDescent="0.2">
      <c r="B41" s="28"/>
      <c r="C41" s="58" t="s">
        <v>147</v>
      </c>
      <c r="D41" s="31" t="s">
        <v>160</v>
      </c>
      <c r="E41" s="358">
        <v>0</v>
      </c>
      <c r="F41" s="359"/>
      <c r="G41" s="358">
        <v>0</v>
      </c>
      <c r="H41" s="359"/>
      <c r="I41" s="358">
        <v>0</v>
      </c>
      <c r="J41" s="359"/>
      <c r="K41" s="358">
        <v>0</v>
      </c>
      <c r="L41" s="359"/>
      <c r="M41" s="358">
        <v>0</v>
      </c>
      <c r="N41" s="359"/>
      <c r="O41" s="358">
        <v>0</v>
      </c>
      <c r="P41" s="359"/>
      <c r="Q41" s="358">
        <v>0</v>
      </c>
      <c r="R41" s="359"/>
      <c r="S41" s="350">
        <f t="shared" si="1"/>
        <v>0</v>
      </c>
      <c r="T41" s="351"/>
      <c r="U41" s="28"/>
    </row>
    <row r="42" spans="2:21" x14ac:dyDescent="0.2">
      <c r="B42" s="28"/>
      <c r="C42" s="58" t="s">
        <v>148</v>
      </c>
      <c r="D42" s="31" t="s">
        <v>161</v>
      </c>
      <c r="E42" s="358">
        <v>0</v>
      </c>
      <c r="F42" s="359"/>
      <c r="G42" s="358">
        <v>0</v>
      </c>
      <c r="H42" s="359"/>
      <c r="I42" s="358">
        <v>0</v>
      </c>
      <c r="J42" s="359"/>
      <c r="K42" s="358">
        <v>0</v>
      </c>
      <c r="L42" s="359"/>
      <c r="M42" s="358">
        <v>0</v>
      </c>
      <c r="N42" s="359"/>
      <c r="O42" s="358">
        <v>0</v>
      </c>
      <c r="P42" s="359"/>
      <c r="Q42" s="358">
        <v>0</v>
      </c>
      <c r="R42" s="359"/>
      <c r="S42" s="350">
        <f t="shared" si="1"/>
        <v>0</v>
      </c>
      <c r="T42" s="351"/>
      <c r="U42" s="28"/>
    </row>
    <row r="43" spans="2:21" x14ac:dyDescent="0.2">
      <c r="B43" s="28"/>
      <c r="C43" s="58" t="s">
        <v>148</v>
      </c>
      <c r="D43" s="31" t="s">
        <v>162</v>
      </c>
      <c r="E43" s="358">
        <v>0</v>
      </c>
      <c r="F43" s="359"/>
      <c r="G43" s="358">
        <v>0</v>
      </c>
      <c r="H43" s="359"/>
      <c r="I43" s="358">
        <v>0</v>
      </c>
      <c r="J43" s="359"/>
      <c r="K43" s="358">
        <v>0</v>
      </c>
      <c r="L43" s="359"/>
      <c r="M43" s="358">
        <v>0</v>
      </c>
      <c r="N43" s="359"/>
      <c r="O43" s="358">
        <v>0</v>
      </c>
      <c r="P43" s="359"/>
      <c r="Q43" s="358">
        <v>0</v>
      </c>
      <c r="R43" s="359"/>
      <c r="S43" s="356">
        <f t="shared" si="1"/>
        <v>0</v>
      </c>
      <c r="T43" s="357"/>
      <c r="U43" s="28"/>
    </row>
    <row r="44" spans="2:21" ht="13.5" customHeight="1" x14ac:dyDescent="0.2">
      <c r="B44" s="28"/>
      <c r="C44" s="61" t="s">
        <v>163</v>
      </c>
      <c r="D44" s="31" t="s">
        <v>99</v>
      </c>
      <c r="E44" s="345">
        <v>0</v>
      </c>
      <c r="F44" s="346"/>
      <c r="G44" s="345">
        <v>0</v>
      </c>
      <c r="H44" s="346"/>
      <c r="I44" s="345">
        <v>0</v>
      </c>
      <c r="J44" s="346"/>
      <c r="K44" s="345">
        <v>0</v>
      </c>
      <c r="L44" s="346"/>
      <c r="M44" s="345">
        <v>0</v>
      </c>
      <c r="N44" s="346"/>
      <c r="O44" s="345">
        <v>0</v>
      </c>
      <c r="P44" s="346"/>
      <c r="Q44" s="345">
        <v>0</v>
      </c>
      <c r="R44" s="346"/>
      <c r="S44" s="352">
        <f t="shared" si="1"/>
        <v>0</v>
      </c>
      <c r="T44" s="353"/>
      <c r="U44" s="28"/>
    </row>
    <row r="45" spans="2:21" x14ac:dyDescent="0.2">
      <c r="B45" s="28"/>
      <c r="C45" s="61" t="s">
        <v>164</v>
      </c>
      <c r="D45" s="31" t="s">
        <v>101</v>
      </c>
      <c r="E45" s="345">
        <v>0</v>
      </c>
      <c r="F45" s="346"/>
      <c r="G45" s="345">
        <v>0</v>
      </c>
      <c r="H45" s="346"/>
      <c r="I45" s="345">
        <v>0</v>
      </c>
      <c r="J45" s="346"/>
      <c r="K45" s="345">
        <v>0</v>
      </c>
      <c r="L45" s="346"/>
      <c r="M45" s="345">
        <v>0</v>
      </c>
      <c r="N45" s="346"/>
      <c r="O45" s="345">
        <v>0</v>
      </c>
      <c r="P45" s="346"/>
      <c r="Q45" s="345">
        <v>0</v>
      </c>
      <c r="R45" s="346"/>
      <c r="S45" s="352">
        <f t="shared" si="1"/>
        <v>0</v>
      </c>
      <c r="T45" s="353"/>
      <c r="U45" s="28"/>
    </row>
    <row r="46" spans="2:21" x14ac:dyDescent="0.2">
      <c r="B46" s="28"/>
      <c r="C46" s="61" t="s">
        <v>165</v>
      </c>
      <c r="D46" s="31" t="s">
        <v>102</v>
      </c>
      <c r="E46" s="345">
        <v>0</v>
      </c>
      <c r="F46" s="346"/>
      <c r="G46" s="345">
        <v>0</v>
      </c>
      <c r="H46" s="346"/>
      <c r="I46" s="345">
        <v>0</v>
      </c>
      <c r="J46" s="346"/>
      <c r="K46" s="345">
        <v>0</v>
      </c>
      <c r="L46" s="346"/>
      <c r="M46" s="345">
        <v>0</v>
      </c>
      <c r="N46" s="346"/>
      <c r="O46" s="345">
        <v>0</v>
      </c>
      <c r="P46" s="346"/>
      <c r="Q46" s="345">
        <v>0</v>
      </c>
      <c r="R46" s="346"/>
      <c r="S46" s="352">
        <f t="shared" si="1"/>
        <v>0</v>
      </c>
      <c r="T46" s="353"/>
      <c r="U46" s="28"/>
    </row>
    <row r="47" spans="2:21" x14ac:dyDescent="0.2">
      <c r="B47" s="28"/>
      <c r="C47" s="116" t="s">
        <v>497</v>
      </c>
      <c r="D47" s="60">
        <v>100</v>
      </c>
      <c r="E47" s="352">
        <f>E20+E22-E33+E44+E45+E46</f>
        <v>2600</v>
      </c>
      <c r="F47" s="353"/>
      <c r="G47" s="350">
        <f>G20+G22-G33+G44+G45+G46</f>
        <v>0</v>
      </c>
      <c r="H47" s="351"/>
      <c r="I47" s="350">
        <f>I20+I22-I33+I44+I45+I46</f>
        <v>0</v>
      </c>
      <c r="J47" s="351"/>
      <c r="K47" s="352">
        <f>K20+K22-K33+K44+K45+K46</f>
        <v>0</v>
      </c>
      <c r="L47" s="353"/>
      <c r="M47" s="352">
        <f>M20+M22-M33+M44+M45+M46</f>
        <v>2</v>
      </c>
      <c r="N47" s="353"/>
      <c r="O47" s="352">
        <f>O20+O22-O33+O44+O45+O46</f>
        <v>-2691</v>
      </c>
      <c r="P47" s="353"/>
      <c r="Q47" s="352">
        <f>Q20+Q22-Q33+Q44+Q45+Q46</f>
        <v>0</v>
      </c>
      <c r="R47" s="353"/>
      <c r="S47" s="352">
        <f>SUM(E47,K47:R47)-G47-I47</f>
        <v>-89</v>
      </c>
      <c r="T47" s="353"/>
      <c r="U47" s="28"/>
    </row>
    <row r="48" spans="2:21" x14ac:dyDescent="0.2">
      <c r="B48" s="28"/>
      <c r="C48" s="94" t="s">
        <v>497</v>
      </c>
      <c r="D48" s="60">
        <v>110</v>
      </c>
      <c r="E48" s="362">
        <v>2600</v>
      </c>
      <c r="F48" s="363"/>
      <c r="G48" s="366">
        <v>0</v>
      </c>
      <c r="H48" s="367"/>
      <c r="I48" s="366">
        <v>0</v>
      </c>
      <c r="J48" s="367"/>
      <c r="K48" s="362"/>
      <c r="L48" s="363"/>
      <c r="M48" s="362">
        <v>2</v>
      </c>
      <c r="N48" s="363"/>
      <c r="O48" s="362">
        <v>-2691</v>
      </c>
      <c r="P48" s="363"/>
      <c r="Q48" s="362">
        <v>0</v>
      </c>
      <c r="R48" s="363"/>
      <c r="S48" s="352">
        <f>SUM(E48,K48:R48)-G48-I48</f>
        <v>-89</v>
      </c>
      <c r="T48" s="353"/>
      <c r="U48" s="28"/>
    </row>
    <row r="49" spans="2:21" ht="27.75" customHeight="1" x14ac:dyDescent="0.2">
      <c r="B49" s="28"/>
      <c r="C49" s="61" t="s">
        <v>133</v>
      </c>
      <c r="D49" s="31">
        <v>120</v>
      </c>
      <c r="E49" s="345">
        <v>0</v>
      </c>
      <c r="F49" s="346"/>
      <c r="G49" s="345">
        <v>0</v>
      </c>
      <c r="H49" s="346"/>
      <c r="I49" s="345">
        <v>0</v>
      </c>
      <c r="J49" s="346"/>
      <c r="K49" s="345">
        <v>0</v>
      </c>
      <c r="L49" s="346"/>
      <c r="M49" s="345">
        <v>0</v>
      </c>
      <c r="N49" s="346"/>
      <c r="O49" s="345">
        <v>0</v>
      </c>
      <c r="P49" s="346"/>
      <c r="Q49" s="345">
        <v>0</v>
      </c>
      <c r="R49" s="346"/>
      <c r="S49" s="352">
        <f t="shared" si="1"/>
        <v>0</v>
      </c>
      <c r="T49" s="353"/>
      <c r="U49" s="28"/>
    </row>
    <row r="50" spans="2:21" ht="27" customHeight="1" x14ac:dyDescent="0.2">
      <c r="B50" s="28"/>
      <c r="C50" s="61" t="s">
        <v>134</v>
      </c>
      <c r="D50" s="31">
        <v>130</v>
      </c>
      <c r="E50" s="345">
        <v>0</v>
      </c>
      <c r="F50" s="346"/>
      <c r="G50" s="345">
        <v>0</v>
      </c>
      <c r="H50" s="346"/>
      <c r="I50" s="345">
        <v>0</v>
      </c>
      <c r="J50" s="346"/>
      <c r="K50" s="345">
        <v>0</v>
      </c>
      <c r="L50" s="346"/>
      <c r="M50" s="345">
        <v>0</v>
      </c>
      <c r="N50" s="346"/>
      <c r="O50" s="345">
        <v>-62</v>
      </c>
      <c r="P50" s="346"/>
      <c r="Q50" s="345">
        <v>0</v>
      </c>
      <c r="R50" s="346"/>
      <c r="S50" s="352">
        <f t="shared" si="1"/>
        <v>-62</v>
      </c>
      <c r="T50" s="353"/>
      <c r="U50" s="28"/>
    </row>
    <row r="51" spans="2:21" ht="27" x14ac:dyDescent="0.2">
      <c r="B51" s="28"/>
      <c r="C51" s="61" t="s">
        <v>498</v>
      </c>
      <c r="D51" s="31">
        <v>140</v>
      </c>
      <c r="E51" s="348">
        <f>'бухгатерский баланс '!N61</f>
        <v>2600</v>
      </c>
      <c r="F51" s="349"/>
      <c r="G51" s="356">
        <f>'бухгатерский баланс '!N62</f>
        <v>0</v>
      </c>
      <c r="H51" s="357"/>
      <c r="I51" s="356">
        <f>'бухгатерский баланс '!N63</f>
        <v>0</v>
      </c>
      <c r="J51" s="357"/>
      <c r="K51" s="348">
        <f>'бухгатерский баланс '!N64</f>
        <v>0</v>
      </c>
      <c r="L51" s="349"/>
      <c r="M51" s="348">
        <f>'бухгатерский баланс '!N65</f>
        <v>2</v>
      </c>
      <c r="N51" s="349"/>
      <c r="O51" s="348">
        <f>'бухгатерский баланс '!N66</f>
        <v>-2753</v>
      </c>
      <c r="P51" s="349"/>
      <c r="Q51" s="348">
        <f>Q48+Q49+Q50</f>
        <v>0</v>
      </c>
      <c r="R51" s="349"/>
      <c r="S51" s="352">
        <f>SUM(E51,K51:R51)-G51-I51</f>
        <v>-151</v>
      </c>
      <c r="T51" s="353"/>
      <c r="U51" s="28"/>
    </row>
    <row r="52" spans="2:21" x14ac:dyDescent="0.2">
      <c r="B52" s="28"/>
      <c r="C52" s="65" t="s">
        <v>499</v>
      </c>
      <c r="D52" s="62"/>
      <c r="E52" s="352"/>
      <c r="F52" s="353"/>
      <c r="G52" s="352"/>
      <c r="H52" s="353"/>
      <c r="I52" s="352"/>
      <c r="J52" s="353"/>
      <c r="K52" s="352"/>
      <c r="L52" s="353"/>
      <c r="M52" s="352"/>
      <c r="N52" s="353"/>
      <c r="O52" s="352"/>
      <c r="P52" s="353"/>
      <c r="Q52" s="352"/>
      <c r="R52" s="353"/>
      <c r="S52" s="352"/>
      <c r="T52" s="353"/>
      <c r="U52" s="28"/>
    </row>
    <row r="53" spans="2:21" ht="27" x14ac:dyDescent="0.2">
      <c r="B53" s="28"/>
      <c r="C53" s="63" t="s">
        <v>169</v>
      </c>
      <c r="D53" s="30">
        <v>150</v>
      </c>
      <c r="E53" s="354">
        <f>SUM(E55:F63)</f>
        <v>0</v>
      </c>
      <c r="F53" s="355"/>
      <c r="G53" s="354">
        <f>SUM(G55:H63)</f>
        <v>0</v>
      </c>
      <c r="H53" s="355"/>
      <c r="I53" s="354">
        <f>SUM(I55:J63)</f>
        <v>0</v>
      </c>
      <c r="J53" s="355"/>
      <c r="K53" s="354">
        <f>SUM(K55:L63)</f>
        <v>0</v>
      </c>
      <c r="L53" s="355"/>
      <c r="M53" s="354">
        <f>SUM(M55:N63)</f>
        <v>0</v>
      </c>
      <c r="N53" s="355"/>
      <c r="O53" s="388">
        <f>SUM(O55:P63)</f>
        <v>0</v>
      </c>
      <c r="P53" s="389"/>
      <c r="Q53" s="354"/>
      <c r="R53" s="355"/>
      <c r="S53" s="354">
        <f>SUM(E53:R53)</f>
        <v>0</v>
      </c>
      <c r="T53" s="355"/>
      <c r="U53" s="28"/>
    </row>
    <row r="54" spans="2:21" x14ac:dyDescent="0.2">
      <c r="B54" s="28"/>
      <c r="C54" s="65" t="s">
        <v>151</v>
      </c>
      <c r="D54" s="60"/>
      <c r="E54" s="352"/>
      <c r="F54" s="353"/>
      <c r="G54" s="352"/>
      <c r="H54" s="353"/>
      <c r="I54" s="352"/>
      <c r="J54" s="353"/>
      <c r="K54" s="352"/>
      <c r="L54" s="353"/>
      <c r="M54" s="352"/>
      <c r="N54" s="353"/>
      <c r="O54" s="352"/>
      <c r="P54" s="353"/>
      <c r="Q54" s="352"/>
      <c r="R54" s="353"/>
      <c r="S54" s="352"/>
      <c r="T54" s="353"/>
      <c r="U54" s="28"/>
    </row>
    <row r="55" spans="2:21" x14ac:dyDescent="0.2">
      <c r="B55" s="28"/>
      <c r="C55" s="63" t="s">
        <v>135</v>
      </c>
      <c r="D55" s="30">
        <v>151</v>
      </c>
      <c r="E55" s="364">
        <v>0</v>
      </c>
      <c r="F55" s="365"/>
      <c r="G55" s="364">
        <v>0</v>
      </c>
      <c r="H55" s="365"/>
      <c r="I55" s="364">
        <v>0</v>
      </c>
      <c r="J55" s="365"/>
      <c r="K55" s="364">
        <v>0</v>
      </c>
      <c r="L55" s="365"/>
      <c r="M55" s="364">
        <v>0</v>
      </c>
      <c r="N55" s="365"/>
      <c r="O55" s="364">
        <v>0</v>
      </c>
      <c r="P55" s="365"/>
      <c r="Q55" s="364"/>
      <c r="R55" s="365"/>
      <c r="S55" s="354">
        <f>SUM(E55:R55)</f>
        <v>0</v>
      </c>
      <c r="T55" s="355"/>
      <c r="U55" s="28"/>
    </row>
    <row r="56" spans="2:21" x14ac:dyDescent="0.2">
      <c r="B56" s="28"/>
      <c r="C56" s="58" t="s">
        <v>137</v>
      </c>
      <c r="D56" s="31">
        <v>152</v>
      </c>
      <c r="E56" s="345">
        <v>0</v>
      </c>
      <c r="F56" s="346"/>
      <c r="G56" s="345">
        <v>0</v>
      </c>
      <c r="H56" s="346"/>
      <c r="I56" s="345">
        <v>0</v>
      </c>
      <c r="J56" s="346"/>
      <c r="K56" s="345">
        <v>0</v>
      </c>
      <c r="L56" s="346"/>
      <c r="M56" s="345">
        <v>0</v>
      </c>
      <c r="N56" s="346"/>
      <c r="O56" s="345">
        <v>0</v>
      </c>
      <c r="P56" s="346"/>
      <c r="Q56" s="345">
        <v>0</v>
      </c>
      <c r="R56" s="346"/>
      <c r="S56" s="352">
        <f>SUM(E56:R56)</f>
        <v>0</v>
      </c>
      <c r="T56" s="353"/>
      <c r="U56" s="28"/>
    </row>
    <row r="57" spans="2:21" ht="40.5" x14ac:dyDescent="0.2">
      <c r="B57" s="28"/>
      <c r="C57" s="58" t="s">
        <v>139</v>
      </c>
      <c r="D57" s="31">
        <v>153</v>
      </c>
      <c r="E57" s="345">
        <v>0</v>
      </c>
      <c r="F57" s="346"/>
      <c r="G57" s="345">
        <v>0</v>
      </c>
      <c r="H57" s="346"/>
      <c r="I57" s="345">
        <v>0</v>
      </c>
      <c r="J57" s="346"/>
      <c r="K57" s="345">
        <v>0</v>
      </c>
      <c r="L57" s="346"/>
      <c r="M57" s="345">
        <v>0</v>
      </c>
      <c r="N57" s="346"/>
      <c r="O57" s="345">
        <v>0</v>
      </c>
      <c r="P57" s="346"/>
      <c r="Q57" s="345">
        <v>0</v>
      </c>
      <c r="R57" s="346"/>
      <c r="S57" s="352">
        <f>SUM(E57:R57)</f>
        <v>0</v>
      </c>
      <c r="T57" s="353"/>
      <c r="U57" s="28"/>
    </row>
    <row r="58" spans="2:21" x14ac:dyDescent="0.2">
      <c r="B58" s="28"/>
      <c r="C58" s="58" t="s">
        <v>141</v>
      </c>
      <c r="D58" s="31">
        <v>154</v>
      </c>
      <c r="E58" s="345">
        <v>0</v>
      </c>
      <c r="F58" s="346"/>
      <c r="G58" s="345">
        <v>0</v>
      </c>
      <c r="H58" s="346"/>
      <c r="I58" s="345">
        <v>0</v>
      </c>
      <c r="J58" s="346"/>
      <c r="K58" s="345">
        <v>0</v>
      </c>
      <c r="L58" s="346"/>
      <c r="M58" s="345">
        <v>0</v>
      </c>
      <c r="N58" s="346"/>
      <c r="O58" s="345">
        <v>0</v>
      </c>
      <c r="P58" s="346"/>
      <c r="Q58" s="345">
        <v>0</v>
      </c>
      <c r="R58" s="346"/>
      <c r="S58" s="352">
        <f t="shared" ref="S58:S64" si="2">SUM(E58:R58)</f>
        <v>0</v>
      </c>
      <c r="T58" s="353"/>
      <c r="U58" s="28"/>
    </row>
    <row r="59" spans="2:21" ht="27" x14ac:dyDescent="0.2">
      <c r="B59" s="28"/>
      <c r="C59" s="58" t="s">
        <v>143</v>
      </c>
      <c r="D59" s="31">
        <v>155</v>
      </c>
      <c r="E59" s="345">
        <v>0</v>
      </c>
      <c r="F59" s="346"/>
      <c r="G59" s="345">
        <v>0</v>
      </c>
      <c r="H59" s="346"/>
      <c r="I59" s="345">
        <v>0</v>
      </c>
      <c r="J59" s="346"/>
      <c r="K59" s="345">
        <v>0</v>
      </c>
      <c r="L59" s="346"/>
      <c r="M59" s="345">
        <v>0</v>
      </c>
      <c r="N59" s="346"/>
      <c r="O59" s="345">
        <v>0</v>
      </c>
      <c r="P59" s="346"/>
      <c r="Q59" s="345">
        <v>0</v>
      </c>
      <c r="R59" s="346"/>
      <c r="S59" s="352">
        <f t="shared" si="2"/>
        <v>0</v>
      </c>
      <c r="T59" s="353"/>
      <c r="U59" s="28"/>
    </row>
    <row r="60" spans="2:21" ht="27" x14ac:dyDescent="0.2">
      <c r="B60" s="28"/>
      <c r="C60" s="58" t="s">
        <v>166</v>
      </c>
      <c r="D60" s="31">
        <v>156</v>
      </c>
      <c r="E60" s="345">
        <v>0</v>
      </c>
      <c r="F60" s="346"/>
      <c r="G60" s="345">
        <v>0</v>
      </c>
      <c r="H60" s="346"/>
      <c r="I60" s="345">
        <v>0</v>
      </c>
      <c r="J60" s="346"/>
      <c r="K60" s="345">
        <v>0</v>
      </c>
      <c r="L60" s="346"/>
      <c r="M60" s="345">
        <v>0</v>
      </c>
      <c r="N60" s="346"/>
      <c r="O60" s="345">
        <v>0</v>
      </c>
      <c r="P60" s="346"/>
      <c r="Q60" s="345">
        <v>0</v>
      </c>
      <c r="R60" s="346"/>
      <c r="S60" s="352">
        <f t="shared" si="2"/>
        <v>0</v>
      </c>
      <c r="T60" s="353"/>
      <c r="U60" s="28"/>
    </row>
    <row r="61" spans="2:21" x14ac:dyDescent="0.2">
      <c r="B61" s="28"/>
      <c r="C61" s="58" t="s">
        <v>147</v>
      </c>
      <c r="D61" s="31">
        <v>157</v>
      </c>
      <c r="E61" s="345">
        <v>0</v>
      </c>
      <c r="F61" s="346"/>
      <c r="G61" s="345">
        <v>0</v>
      </c>
      <c r="H61" s="346"/>
      <c r="I61" s="345">
        <v>0</v>
      </c>
      <c r="J61" s="346"/>
      <c r="K61" s="345">
        <v>0</v>
      </c>
      <c r="L61" s="346"/>
      <c r="M61" s="345">
        <v>0</v>
      </c>
      <c r="N61" s="346"/>
      <c r="O61" s="345">
        <v>0</v>
      </c>
      <c r="P61" s="346"/>
      <c r="Q61" s="345">
        <v>0</v>
      </c>
      <c r="R61" s="346"/>
      <c r="S61" s="352">
        <f t="shared" si="2"/>
        <v>0</v>
      </c>
      <c r="T61" s="353"/>
      <c r="U61" s="28"/>
    </row>
    <row r="62" spans="2:21" x14ac:dyDescent="0.2">
      <c r="B62" s="28"/>
      <c r="C62" s="58" t="s">
        <v>148</v>
      </c>
      <c r="D62" s="31">
        <v>158</v>
      </c>
      <c r="E62" s="345">
        <v>0</v>
      </c>
      <c r="F62" s="346"/>
      <c r="G62" s="345">
        <v>0</v>
      </c>
      <c r="H62" s="346"/>
      <c r="I62" s="345">
        <v>0</v>
      </c>
      <c r="J62" s="346"/>
      <c r="K62" s="345">
        <v>0</v>
      </c>
      <c r="L62" s="346"/>
      <c r="M62" s="345">
        <v>0</v>
      </c>
      <c r="N62" s="346"/>
      <c r="O62" s="345">
        <v>0</v>
      </c>
      <c r="P62" s="346"/>
      <c r="Q62" s="345">
        <v>0</v>
      </c>
      <c r="R62" s="346"/>
      <c r="S62" s="352">
        <f t="shared" si="2"/>
        <v>0</v>
      </c>
      <c r="T62" s="353"/>
      <c r="U62" s="28"/>
    </row>
    <row r="63" spans="2:21" x14ac:dyDescent="0.2">
      <c r="B63" s="28"/>
      <c r="C63" s="58" t="s">
        <v>167</v>
      </c>
      <c r="D63" s="31">
        <v>159</v>
      </c>
      <c r="E63" s="345">
        <v>0</v>
      </c>
      <c r="F63" s="346"/>
      <c r="G63" s="345">
        <v>0</v>
      </c>
      <c r="H63" s="346"/>
      <c r="I63" s="345">
        <v>0</v>
      </c>
      <c r="J63" s="346"/>
      <c r="K63" s="345">
        <v>0</v>
      </c>
      <c r="L63" s="346"/>
      <c r="M63" s="345">
        <v>0</v>
      </c>
      <c r="N63" s="346"/>
      <c r="O63" s="345">
        <v>0</v>
      </c>
      <c r="P63" s="346"/>
      <c r="Q63" s="345">
        <v>0</v>
      </c>
      <c r="R63" s="346"/>
      <c r="S63" s="352">
        <f t="shared" si="2"/>
        <v>0</v>
      </c>
      <c r="T63" s="353"/>
      <c r="U63" s="28"/>
    </row>
    <row r="64" spans="2:21" ht="27.75" customHeight="1" x14ac:dyDescent="0.2">
      <c r="B64" s="28"/>
      <c r="C64" s="61" t="s">
        <v>168</v>
      </c>
      <c r="D64" s="31">
        <v>160</v>
      </c>
      <c r="E64" s="356">
        <f>SUM(E66:F74)</f>
        <v>0</v>
      </c>
      <c r="F64" s="357"/>
      <c r="G64" s="356">
        <f>SUM(G66:H74)</f>
        <v>0</v>
      </c>
      <c r="H64" s="357"/>
      <c r="I64" s="356">
        <f>SUM(I66:J74)</f>
        <v>0</v>
      </c>
      <c r="J64" s="357"/>
      <c r="K64" s="356">
        <f>SUM(K66:L74)</f>
        <v>0</v>
      </c>
      <c r="L64" s="357"/>
      <c r="M64" s="356">
        <f>SUM(M66:N74)</f>
        <v>0</v>
      </c>
      <c r="N64" s="357"/>
      <c r="O64" s="356">
        <v>2194</v>
      </c>
      <c r="P64" s="357"/>
      <c r="Q64" s="356">
        <f>SUM(Q66:R74)</f>
        <v>0</v>
      </c>
      <c r="R64" s="357"/>
      <c r="S64" s="350">
        <f t="shared" si="2"/>
        <v>2194</v>
      </c>
      <c r="T64" s="351"/>
      <c r="U64" s="28"/>
    </row>
    <row r="65" spans="2:23" ht="13.5" customHeight="1" x14ac:dyDescent="0.2">
      <c r="B65" s="28"/>
      <c r="C65" s="65" t="s">
        <v>151</v>
      </c>
      <c r="D65" s="60"/>
      <c r="E65" s="350"/>
      <c r="F65" s="351"/>
      <c r="G65" s="350"/>
      <c r="H65" s="351"/>
      <c r="I65" s="350"/>
      <c r="J65" s="351"/>
      <c r="K65" s="350"/>
      <c r="L65" s="351"/>
      <c r="M65" s="350"/>
      <c r="N65" s="351"/>
      <c r="O65" s="350"/>
      <c r="P65" s="351"/>
      <c r="Q65" s="350"/>
      <c r="R65" s="351"/>
      <c r="S65" s="350"/>
      <c r="T65" s="351"/>
      <c r="U65" s="28"/>
    </row>
    <row r="66" spans="2:23" ht="15.75" customHeight="1" x14ac:dyDescent="0.2">
      <c r="B66" s="28"/>
      <c r="C66" s="63" t="s">
        <v>152</v>
      </c>
      <c r="D66" s="30">
        <v>161</v>
      </c>
      <c r="E66" s="360">
        <v>0</v>
      </c>
      <c r="F66" s="361"/>
      <c r="G66" s="360">
        <v>0</v>
      </c>
      <c r="H66" s="361"/>
      <c r="I66" s="360">
        <v>0</v>
      </c>
      <c r="J66" s="361"/>
      <c r="K66" s="360">
        <v>0</v>
      </c>
      <c r="L66" s="361"/>
      <c r="M66" s="360">
        <v>0</v>
      </c>
      <c r="N66" s="361"/>
      <c r="O66" s="360">
        <v>2194</v>
      </c>
      <c r="P66" s="361"/>
      <c r="Q66" s="360">
        <v>0</v>
      </c>
      <c r="R66" s="361"/>
      <c r="S66" s="377">
        <f>SUM(E66:R66)</f>
        <v>2194</v>
      </c>
      <c r="T66" s="378"/>
      <c r="U66" s="28"/>
    </row>
    <row r="67" spans="2:23" x14ac:dyDescent="0.2">
      <c r="B67" s="28"/>
      <c r="C67" s="58" t="s">
        <v>137</v>
      </c>
      <c r="D67" s="31">
        <v>162</v>
      </c>
      <c r="E67" s="358">
        <v>0</v>
      </c>
      <c r="F67" s="359"/>
      <c r="G67" s="358">
        <v>0</v>
      </c>
      <c r="H67" s="359"/>
      <c r="I67" s="358">
        <v>0</v>
      </c>
      <c r="J67" s="359"/>
      <c r="K67" s="358">
        <v>0</v>
      </c>
      <c r="L67" s="359"/>
      <c r="M67" s="358">
        <v>0</v>
      </c>
      <c r="N67" s="359"/>
      <c r="O67" s="358">
        <v>0</v>
      </c>
      <c r="P67" s="359"/>
      <c r="Q67" s="358">
        <v>0</v>
      </c>
      <c r="R67" s="359"/>
      <c r="S67" s="350">
        <f>SUM(E67:R67)</f>
        <v>0</v>
      </c>
      <c r="T67" s="351"/>
      <c r="U67" s="28"/>
    </row>
    <row r="68" spans="2:23" ht="40.5" x14ac:dyDescent="0.2">
      <c r="B68" s="28"/>
      <c r="C68" s="58" t="s">
        <v>155</v>
      </c>
      <c r="D68" s="31">
        <v>163</v>
      </c>
      <c r="E68" s="358">
        <v>0</v>
      </c>
      <c r="F68" s="359"/>
      <c r="G68" s="358">
        <v>0</v>
      </c>
      <c r="H68" s="359"/>
      <c r="I68" s="358">
        <v>0</v>
      </c>
      <c r="J68" s="359"/>
      <c r="K68" s="358">
        <v>0</v>
      </c>
      <c r="L68" s="359"/>
      <c r="M68" s="358">
        <v>0</v>
      </c>
      <c r="N68" s="359"/>
      <c r="O68" s="358">
        <v>0</v>
      </c>
      <c r="P68" s="359"/>
      <c r="Q68" s="358">
        <v>0</v>
      </c>
      <c r="R68" s="359"/>
      <c r="S68" s="350">
        <f t="shared" ref="S68:S77" si="3">SUM(E68:R68)</f>
        <v>0</v>
      </c>
      <c r="T68" s="351"/>
      <c r="U68" s="28"/>
    </row>
    <row r="69" spans="2:23" ht="27" x14ac:dyDescent="0.2">
      <c r="B69" s="28"/>
      <c r="C69" s="58" t="s">
        <v>157</v>
      </c>
      <c r="D69" s="31">
        <v>164</v>
      </c>
      <c r="E69" s="358">
        <v>0</v>
      </c>
      <c r="F69" s="359"/>
      <c r="G69" s="358">
        <v>0</v>
      </c>
      <c r="H69" s="359"/>
      <c r="I69" s="358">
        <v>0</v>
      </c>
      <c r="J69" s="359"/>
      <c r="K69" s="358">
        <v>0</v>
      </c>
      <c r="L69" s="359"/>
      <c r="M69" s="358">
        <v>0</v>
      </c>
      <c r="N69" s="359"/>
      <c r="O69" s="358">
        <v>0</v>
      </c>
      <c r="P69" s="359"/>
      <c r="Q69" s="358">
        <v>0</v>
      </c>
      <c r="R69" s="359"/>
      <c r="S69" s="350">
        <f t="shared" si="3"/>
        <v>0</v>
      </c>
      <c r="T69" s="351"/>
      <c r="U69" s="28"/>
    </row>
    <row r="70" spans="2:23" ht="27" x14ac:dyDescent="0.2">
      <c r="B70" s="28"/>
      <c r="C70" s="58" t="s">
        <v>217</v>
      </c>
      <c r="D70" s="31">
        <v>165</v>
      </c>
      <c r="E70" s="358">
        <v>0</v>
      </c>
      <c r="F70" s="359"/>
      <c r="G70" s="358">
        <v>0</v>
      </c>
      <c r="H70" s="359"/>
      <c r="I70" s="358">
        <v>0</v>
      </c>
      <c r="J70" s="359"/>
      <c r="K70" s="358">
        <v>0</v>
      </c>
      <c r="L70" s="359"/>
      <c r="M70" s="358">
        <v>0</v>
      </c>
      <c r="N70" s="359"/>
      <c r="O70" s="358">
        <v>0</v>
      </c>
      <c r="P70" s="359"/>
      <c r="Q70" s="358">
        <v>0</v>
      </c>
      <c r="R70" s="359"/>
      <c r="S70" s="350">
        <f t="shared" si="3"/>
        <v>0</v>
      </c>
      <c r="T70" s="351"/>
      <c r="U70" s="28"/>
    </row>
    <row r="71" spans="2:23" ht="40.5" customHeight="1" x14ac:dyDescent="0.2">
      <c r="B71" s="28"/>
      <c r="C71" s="58" t="s">
        <v>216</v>
      </c>
      <c r="D71" s="31">
        <v>166</v>
      </c>
      <c r="E71" s="358">
        <v>0</v>
      </c>
      <c r="F71" s="359"/>
      <c r="G71" s="358">
        <v>0</v>
      </c>
      <c r="H71" s="359"/>
      <c r="I71" s="358">
        <v>0</v>
      </c>
      <c r="J71" s="359"/>
      <c r="K71" s="358">
        <v>0</v>
      </c>
      <c r="L71" s="359"/>
      <c r="M71" s="358">
        <v>0</v>
      </c>
      <c r="N71" s="359"/>
      <c r="O71" s="358">
        <v>0</v>
      </c>
      <c r="P71" s="359"/>
      <c r="Q71" s="358">
        <v>0</v>
      </c>
      <c r="R71" s="359"/>
      <c r="S71" s="350">
        <f t="shared" si="3"/>
        <v>0</v>
      </c>
      <c r="T71" s="351"/>
      <c r="U71" s="28"/>
    </row>
    <row r="72" spans="2:23" x14ac:dyDescent="0.2">
      <c r="B72" s="28"/>
      <c r="C72" s="58" t="s">
        <v>147</v>
      </c>
      <c r="D72" s="31">
        <v>167</v>
      </c>
      <c r="E72" s="358">
        <v>0</v>
      </c>
      <c r="F72" s="359"/>
      <c r="G72" s="358">
        <v>0</v>
      </c>
      <c r="H72" s="359"/>
      <c r="I72" s="358">
        <v>0</v>
      </c>
      <c r="J72" s="359"/>
      <c r="K72" s="358">
        <v>0</v>
      </c>
      <c r="L72" s="359"/>
      <c r="M72" s="358">
        <v>0</v>
      </c>
      <c r="N72" s="359"/>
      <c r="O72" s="358">
        <v>0</v>
      </c>
      <c r="P72" s="359"/>
      <c r="Q72" s="358">
        <v>0</v>
      </c>
      <c r="R72" s="359"/>
      <c r="S72" s="350">
        <f t="shared" si="3"/>
        <v>0</v>
      </c>
      <c r="T72" s="351"/>
      <c r="U72" s="28"/>
      <c r="W72" s="27">
        <v>3</v>
      </c>
    </row>
    <row r="73" spans="2:23" x14ac:dyDescent="0.2">
      <c r="B73" s="28"/>
      <c r="C73" s="58" t="s">
        <v>148</v>
      </c>
      <c r="D73" s="31">
        <v>168</v>
      </c>
      <c r="E73" s="358">
        <v>0</v>
      </c>
      <c r="F73" s="359"/>
      <c r="G73" s="358">
        <v>0</v>
      </c>
      <c r="H73" s="359"/>
      <c r="I73" s="358">
        <v>0</v>
      </c>
      <c r="J73" s="359"/>
      <c r="K73" s="358">
        <v>0</v>
      </c>
      <c r="L73" s="359"/>
      <c r="M73" s="358">
        <v>0</v>
      </c>
      <c r="N73" s="359"/>
      <c r="O73" s="358">
        <v>0</v>
      </c>
      <c r="P73" s="359"/>
      <c r="Q73" s="358">
        <v>0</v>
      </c>
      <c r="R73" s="359"/>
      <c r="S73" s="350">
        <f t="shared" si="3"/>
        <v>0</v>
      </c>
      <c r="T73" s="351"/>
      <c r="U73" s="28"/>
    </row>
    <row r="74" spans="2:23" ht="13.5" customHeight="1" x14ac:dyDescent="0.2">
      <c r="B74" s="28"/>
      <c r="C74" s="58" t="s">
        <v>148</v>
      </c>
      <c r="D74" s="31">
        <v>169</v>
      </c>
      <c r="E74" s="358">
        <v>0</v>
      </c>
      <c r="F74" s="359"/>
      <c r="G74" s="358">
        <v>0</v>
      </c>
      <c r="H74" s="359"/>
      <c r="I74" s="358">
        <v>0</v>
      </c>
      <c r="J74" s="359"/>
      <c r="K74" s="358">
        <v>0</v>
      </c>
      <c r="L74" s="359"/>
      <c r="M74" s="358">
        <v>0</v>
      </c>
      <c r="N74" s="359"/>
      <c r="O74" s="358">
        <v>0</v>
      </c>
      <c r="P74" s="359"/>
      <c r="Q74" s="358">
        <v>0</v>
      </c>
      <c r="R74" s="359"/>
      <c r="S74" s="350">
        <f t="shared" si="3"/>
        <v>0</v>
      </c>
      <c r="T74" s="351"/>
      <c r="U74" s="28"/>
      <c r="W74" s="27">
        <v>4</v>
      </c>
    </row>
    <row r="75" spans="2:23" ht="15" customHeight="1" x14ac:dyDescent="0.2">
      <c r="B75" s="28"/>
      <c r="C75" s="61" t="s">
        <v>163</v>
      </c>
      <c r="D75" s="31">
        <v>170</v>
      </c>
      <c r="E75" s="345">
        <v>0</v>
      </c>
      <c r="F75" s="346"/>
      <c r="G75" s="345">
        <v>0</v>
      </c>
      <c r="H75" s="346"/>
      <c r="I75" s="345">
        <v>0</v>
      </c>
      <c r="J75" s="346"/>
      <c r="K75" s="345">
        <v>0</v>
      </c>
      <c r="L75" s="346"/>
      <c r="M75" s="345">
        <v>0</v>
      </c>
      <c r="N75" s="346"/>
      <c r="O75" s="345">
        <v>0</v>
      </c>
      <c r="P75" s="346"/>
      <c r="Q75" s="345">
        <v>0</v>
      </c>
      <c r="R75" s="346"/>
      <c r="S75" s="352">
        <f t="shared" si="3"/>
        <v>0</v>
      </c>
      <c r="T75" s="353"/>
      <c r="U75" s="28"/>
    </row>
    <row r="76" spans="2:23" ht="13.5" customHeight="1" x14ac:dyDescent="0.2">
      <c r="B76" s="28"/>
      <c r="C76" s="61" t="s">
        <v>164</v>
      </c>
      <c r="D76" s="31">
        <v>180</v>
      </c>
      <c r="E76" s="345">
        <v>0</v>
      </c>
      <c r="F76" s="346"/>
      <c r="G76" s="345">
        <v>0</v>
      </c>
      <c r="H76" s="346"/>
      <c r="I76" s="345">
        <v>0</v>
      </c>
      <c r="J76" s="346"/>
      <c r="K76" s="345">
        <v>0</v>
      </c>
      <c r="L76" s="346"/>
      <c r="M76" s="345">
        <v>0</v>
      </c>
      <c r="N76" s="346"/>
      <c r="O76" s="345">
        <v>0</v>
      </c>
      <c r="P76" s="346"/>
      <c r="Q76" s="345">
        <v>0</v>
      </c>
      <c r="R76" s="346"/>
      <c r="S76" s="352">
        <f t="shared" si="3"/>
        <v>0</v>
      </c>
      <c r="T76" s="353"/>
      <c r="U76" s="28"/>
      <c r="W76" s="27">
        <v>5</v>
      </c>
    </row>
    <row r="77" spans="2:23" x14ac:dyDescent="0.2">
      <c r="B77" s="28"/>
      <c r="C77" s="61" t="s">
        <v>165</v>
      </c>
      <c r="D77" s="31">
        <v>190</v>
      </c>
      <c r="E77" s="345">
        <v>0</v>
      </c>
      <c r="F77" s="346"/>
      <c r="G77" s="345">
        <v>0</v>
      </c>
      <c r="H77" s="346"/>
      <c r="I77" s="345">
        <v>0</v>
      </c>
      <c r="J77" s="346"/>
      <c r="K77" s="345">
        <v>0</v>
      </c>
      <c r="L77" s="346"/>
      <c r="M77" s="345">
        <v>0</v>
      </c>
      <c r="N77" s="346"/>
      <c r="O77" s="345">
        <v>0</v>
      </c>
      <c r="P77" s="346"/>
      <c r="Q77" s="345">
        <v>0</v>
      </c>
      <c r="R77" s="346"/>
      <c r="S77" s="352">
        <f t="shared" si="3"/>
        <v>0</v>
      </c>
      <c r="T77" s="353"/>
      <c r="U77" s="28"/>
    </row>
    <row r="78" spans="2:23" ht="13.5" customHeight="1" x14ac:dyDescent="0.2">
      <c r="B78" s="28"/>
      <c r="C78" s="61" t="s">
        <v>500</v>
      </c>
      <c r="D78" s="31">
        <v>200</v>
      </c>
      <c r="E78" s="380">
        <f>'бухгатерский баланс '!I61</f>
        <v>2600</v>
      </c>
      <c r="F78" s="380"/>
      <c r="G78" s="384">
        <f>'бухгатерский баланс '!I62</f>
        <v>0</v>
      </c>
      <c r="H78" s="384"/>
      <c r="I78" s="384">
        <f>'бухгатерский баланс '!I63</f>
        <v>0</v>
      </c>
      <c r="J78" s="384"/>
      <c r="K78" s="380">
        <f>'бухгатерский баланс '!I64</f>
        <v>0</v>
      </c>
      <c r="L78" s="380"/>
      <c r="M78" s="380">
        <f>'бухгатерский баланс '!I65</f>
        <v>2</v>
      </c>
      <c r="N78" s="380"/>
      <c r="O78" s="380">
        <f>'бухгатерский баланс '!I66</f>
        <v>-4947</v>
      </c>
      <c r="P78" s="380"/>
      <c r="Q78" s="348">
        <f>'бухгатерский баланс '!I67</f>
        <v>0</v>
      </c>
      <c r="R78" s="349"/>
      <c r="S78" s="348">
        <f>SUM(E78,K78:R78)-G78-I78</f>
        <v>-2345</v>
      </c>
      <c r="T78" s="349"/>
      <c r="U78" s="28"/>
      <c r="W78" s="27">
        <v>6</v>
      </c>
    </row>
    <row r="79" spans="2:23" x14ac:dyDescent="0.2">
      <c r="B79" s="28"/>
      <c r="C79" s="28"/>
      <c r="D79" s="28"/>
      <c r="E79" s="347"/>
      <c r="F79" s="347"/>
      <c r="G79" s="347"/>
      <c r="H79" s="347"/>
      <c r="I79" s="347"/>
      <c r="J79" s="347"/>
      <c r="K79" s="347"/>
      <c r="L79" s="347"/>
      <c r="M79" s="347"/>
      <c r="N79" s="347"/>
      <c r="O79" s="347"/>
      <c r="P79" s="347"/>
      <c r="Q79" s="347"/>
      <c r="R79" s="347"/>
      <c r="S79" s="347"/>
      <c r="T79" s="347"/>
      <c r="U79" s="28"/>
    </row>
    <row r="80" spans="2:23" ht="13.5" customHeight="1" x14ac:dyDescent="0.2">
      <c r="B80" s="28"/>
      <c r="C80" s="383" t="s">
        <v>61</v>
      </c>
      <c r="D80" s="383"/>
      <c r="E80" s="44"/>
      <c r="F80" s="381"/>
      <c r="G80" s="381"/>
      <c r="H80" s="381"/>
      <c r="I80" s="381"/>
      <c r="J80" s="28"/>
      <c r="K80" s="381" t="str">
        <f>IF('бухгатерский баланс '!I98=0," ",'бухгатерский баланс '!I98)</f>
        <v>Адамович К.Ф.</v>
      </c>
      <c r="L80" s="381"/>
      <c r="M80" s="381"/>
      <c r="N80" s="381"/>
      <c r="O80" s="381"/>
      <c r="P80" s="381"/>
      <c r="Q80" s="28"/>
      <c r="R80" s="28"/>
      <c r="S80" s="28"/>
      <c r="T80" s="28"/>
      <c r="U80" s="28"/>
      <c r="W80" s="27">
        <v>7</v>
      </c>
    </row>
    <row r="81" spans="2:23" s="68" customFormat="1" ht="12" customHeight="1" x14ac:dyDescent="0.25">
      <c r="B81" s="66"/>
      <c r="C81" s="67" t="s">
        <v>64</v>
      </c>
      <c r="D81" s="67"/>
      <c r="E81" s="67"/>
      <c r="F81" s="382" t="s">
        <v>63</v>
      </c>
      <c r="G81" s="382"/>
      <c r="H81" s="382"/>
      <c r="I81" s="382"/>
      <c r="J81" s="66"/>
      <c r="K81" s="379" t="s">
        <v>59</v>
      </c>
      <c r="L81" s="379"/>
      <c r="M81" s="379"/>
      <c r="N81" s="379"/>
      <c r="O81" s="379"/>
      <c r="P81" s="379"/>
      <c r="Q81" s="66"/>
      <c r="R81" s="66"/>
      <c r="S81" s="66"/>
      <c r="T81" s="66"/>
      <c r="U81" s="66"/>
    </row>
    <row r="82" spans="2:23" ht="13.5" customHeight="1" x14ac:dyDescent="0.2">
      <c r="B82" s="28"/>
      <c r="C82" s="383" t="s">
        <v>62</v>
      </c>
      <c r="D82" s="383"/>
      <c r="E82" s="44"/>
      <c r="F82" s="381"/>
      <c r="G82" s="381"/>
      <c r="H82" s="381"/>
      <c r="I82" s="381"/>
      <c r="J82" s="28"/>
      <c r="K82" s="381" t="str">
        <f>IF('бухгатерский баланс '!I100=0," ",'бухгатерский баланс '!I100)</f>
        <v xml:space="preserve">Мешок И.Г. </v>
      </c>
      <c r="L82" s="381"/>
      <c r="M82" s="381"/>
      <c r="N82" s="381"/>
      <c r="O82" s="381"/>
      <c r="P82" s="381"/>
      <c r="Q82" s="28"/>
      <c r="R82" s="28"/>
      <c r="S82" s="28"/>
      <c r="T82" s="28"/>
      <c r="U82" s="28"/>
      <c r="W82" s="27">
        <v>8</v>
      </c>
    </row>
    <row r="83" spans="2:23" s="71" customFormat="1" ht="12" customHeight="1" x14ac:dyDescent="0.2">
      <c r="B83" s="69"/>
      <c r="C83" s="70"/>
      <c r="D83" s="70"/>
      <c r="E83" s="70"/>
      <c r="F83" s="382" t="s">
        <v>63</v>
      </c>
      <c r="G83" s="382"/>
      <c r="H83" s="382"/>
      <c r="I83" s="382"/>
      <c r="J83" s="69"/>
      <c r="K83" s="379" t="s">
        <v>59</v>
      </c>
      <c r="L83" s="379"/>
      <c r="M83" s="379"/>
      <c r="N83" s="379"/>
      <c r="O83" s="379"/>
      <c r="P83" s="379"/>
      <c r="Q83" s="69"/>
      <c r="R83" s="69"/>
      <c r="S83" s="69"/>
      <c r="T83" s="69"/>
      <c r="U83" s="69"/>
    </row>
    <row r="84" spans="2:23" ht="13.5" customHeight="1" x14ac:dyDescent="0.2">
      <c r="B84" s="28"/>
      <c r="C84" s="72"/>
      <c r="D84" s="73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W84" s="27">
        <v>9</v>
      </c>
    </row>
    <row r="85" spans="2:23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2:23" ht="6" customHeight="1" x14ac:dyDescent="0.2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</row>
  </sheetData>
  <mergeCells count="550">
    <mergeCell ref="S63:T63"/>
    <mergeCell ref="S62:T62"/>
    <mergeCell ref="S53:T53"/>
    <mergeCell ref="S52:T52"/>
    <mergeCell ref="S54:T54"/>
    <mergeCell ref="S57:T57"/>
    <mergeCell ref="S56:T56"/>
    <mergeCell ref="S29:T29"/>
    <mergeCell ref="S26:T26"/>
    <mergeCell ref="S28:T28"/>
    <mergeCell ref="S21:T21"/>
    <mergeCell ref="S27:T27"/>
    <mergeCell ref="S30:T30"/>
    <mergeCell ref="S37:T37"/>
    <mergeCell ref="S43:T43"/>
    <mergeCell ref="S39:T39"/>
    <mergeCell ref="S36:T36"/>
    <mergeCell ref="S31:T31"/>
    <mergeCell ref="S20:T20"/>
    <mergeCell ref="S25:T25"/>
    <mergeCell ref="S22:T22"/>
    <mergeCell ref="S24:T24"/>
    <mergeCell ref="S23:T23"/>
    <mergeCell ref="K3:T3"/>
    <mergeCell ref="S77:T77"/>
    <mergeCell ref="Q77:R77"/>
    <mergeCell ref="K77:L77"/>
    <mergeCell ref="M77:N77"/>
    <mergeCell ref="O60:P60"/>
    <mergeCell ref="Q70:R70"/>
    <mergeCell ref="O77:P77"/>
    <mergeCell ref="S72:T72"/>
    <mergeCell ref="S71:T71"/>
    <mergeCell ref="K71:L71"/>
    <mergeCell ref="Q59:R59"/>
    <mergeCell ref="Q57:R57"/>
    <mergeCell ref="Q55:R55"/>
    <mergeCell ref="Q58:R58"/>
    <mergeCell ref="M52:N52"/>
    <mergeCell ref="M53:N53"/>
    <mergeCell ref="O53:P53"/>
    <mergeCell ref="K59:L59"/>
    <mergeCell ref="K58:L58"/>
    <mergeCell ref="M59:N59"/>
    <mergeCell ref="M57:N57"/>
    <mergeCell ref="K57:L57"/>
    <mergeCell ref="M42:N42"/>
    <mergeCell ref="Q78:R78"/>
    <mergeCell ref="M75:N75"/>
    <mergeCell ref="Q75:R75"/>
    <mergeCell ref="O75:P75"/>
    <mergeCell ref="Q73:R73"/>
    <mergeCell ref="M76:N76"/>
    <mergeCell ref="M70:N70"/>
    <mergeCell ref="M61:N61"/>
    <mergeCell ref="K76:L76"/>
    <mergeCell ref="K75:L75"/>
    <mergeCell ref="K42:L42"/>
    <mergeCell ref="S51:T51"/>
    <mergeCell ref="S44:T44"/>
    <mergeCell ref="Q74:R74"/>
    <mergeCell ref="O73:P73"/>
    <mergeCell ref="Q72:R72"/>
    <mergeCell ref="Q65:R65"/>
    <mergeCell ref="S65:T65"/>
    <mergeCell ref="Q66:R66"/>
    <mergeCell ref="S66:T66"/>
    <mergeCell ref="S69:T69"/>
    <mergeCell ref="Q68:R68"/>
    <mergeCell ref="Q69:R69"/>
    <mergeCell ref="Q61:R61"/>
    <mergeCell ref="O61:P61"/>
    <mergeCell ref="Q64:R64"/>
    <mergeCell ref="S64:T64"/>
    <mergeCell ref="S61:T61"/>
    <mergeCell ref="S46:T46"/>
    <mergeCell ref="S47:T47"/>
    <mergeCell ref="S50:T50"/>
    <mergeCell ref="S49:T49"/>
    <mergeCell ref="S48:T48"/>
    <mergeCell ref="S68:T68"/>
    <mergeCell ref="S67:T67"/>
    <mergeCell ref="C80:D80"/>
    <mergeCell ref="K80:P80"/>
    <mergeCell ref="I78:J78"/>
    <mergeCell ref="I74:J74"/>
    <mergeCell ref="G76:H76"/>
    <mergeCell ref="O72:P72"/>
    <mergeCell ref="M71:N71"/>
    <mergeCell ref="Q71:R71"/>
    <mergeCell ref="O71:P71"/>
    <mergeCell ref="I71:J71"/>
    <mergeCell ref="I72:J72"/>
    <mergeCell ref="K72:L72"/>
    <mergeCell ref="M72:N72"/>
    <mergeCell ref="G72:H72"/>
    <mergeCell ref="E71:F71"/>
    <mergeCell ref="G71:H71"/>
    <mergeCell ref="I76:J76"/>
    <mergeCell ref="G75:H75"/>
    <mergeCell ref="I75:J75"/>
    <mergeCell ref="Q76:R76"/>
    <mergeCell ref="O79:P79"/>
    <mergeCell ref="O76:P76"/>
    <mergeCell ref="M74:N74"/>
    <mergeCell ref="O74:P74"/>
    <mergeCell ref="S79:T79"/>
    <mergeCell ref="S75:T75"/>
    <mergeCell ref="S73:T73"/>
    <mergeCell ref="S70:T70"/>
    <mergeCell ref="M79:N79"/>
    <mergeCell ref="M73:N73"/>
    <mergeCell ref="O70:P70"/>
    <mergeCell ref="C82:D82"/>
    <mergeCell ref="E75:F75"/>
    <mergeCell ref="E76:F76"/>
    <mergeCell ref="F82:I82"/>
    <mergeCell ref="F81:I81"/>
    <mergeCell ref="E77:F77"/>
    <mergeCell ref="G78:H78"/>
    <mergeCell ref="I73:J73"/>
    <mergeCell ref="K73:L73"/>
    <mergeCell ref="E74:F74"/>
    <mergeCell ref="G74:H74"/>
    <mergeCell ref="E73:F73"/>
    <mergeCell ref="G73:H73"/>
    <mergeCell ref="K81:P81"/>
    <mergeCell ref="E79:F79"/>
    <mergeCell ref="I79:J79"/>
    <mergeCell ref="K74:L74"/>
    <mergeCell ref="G79:H79"/>
    <mergeCell ref="K83:P83"/>
    <mergeCell ref="K78:L78"/>
    <mergeCell ref="G77:H77"/>
    <mergeCell ref="I77:J77"/>
    <mergeCell ref="F80:I80"/>
    <mergeCell ref="F83:I83"/>
    <mergeCell ref="E78:F78"/>
    <mergeCell ref="K82:P82"/>
    <mergeCell ref="M78:N78"/>
    <mergeCell ref="O78:P78"/>
    <mergeCell ref="K79:L79"/>
    <mergeCell ref="E70:F70"/>
    <mergeCell ref="G70:H70"/>
    <mergeCell ref="E72:F72"/>
    <mergeCell ref="O65:P65"/>
    <mergeCell ref="M66:N66"/>
    <mergeCell ref="O66:P66"/>
    <mergeCell ref="E69:F69"/>
    <mergeCell ref="G69:H69"/>
    <mergeCell ref="M67:N67"/>
    <mergeCell ref="O67:P67"/>
    <mergeCell ref="M69:N69"/>
    <mergeCell ref="O69:P69"/>
    <mergeCell ref="I67:J67"/>
    <mergeCell ref="K67:L67"/>
    <mergeCell ref="M68:N68"/>
    <mergeCell ref="O68:P68"/>
    <mergeCell ref="I70:J70"/>
    <mergeCell ref="K70:L70"/>
    <mergeCell ref="I69:J69"/>
    <mergeCell ref="K69:L69"/>
    <mergeCell ref="E68:F68"/>
    <mergeCell ref="G68:H68"/>
    <mergeCell ref="E66:F66"/>
    <mergeCell ref="G66:H66"/>
    <mergeCell ref="E67:F67"/>
    <mergeCell ref="G67:H67"/>
    <mergeCell ref="Q67:R67"/>
    <mergeCell ref="I68:J68"/>
    <mergeCell ref="K68:L68"/>
    <mergeCell ref="I62:J62"/>
    <mergeCell ref="K62:L62"/>
    <mergeCell ref="M64:N64"/>
    <mergeCell ref="I64:J64"/>
    <mergeCell ref="I66:J66"/>
    <mergeCell ref="K66:L66"/>
    <mergeCell ref="I65:J65"/>
    <mergeCell ref="K65:L65"/>
    <mergeCell ref="M65:N65"/>
    <mergeCell ref="E65:F65"/>
    <mergeCell ref="G65:H65"/>
    <mergeCell ref="E64:F64"/>
    <mergeCell ref="G64:H64"/>
    <mergeCell ref="Q63:R63"/>
    <mergeCell ref="M62:N62"/>
    <mergeCell ref="M63:N63"/>
    <mergeCell ref="O63:P63"/>
    <mergeCell ref="O62:P62"/>
    <mergeCell ref="Q62:R62"/>
    <mergeCell ref="E63:F63"/>
    <mergeCell ref="G63:H63"/>
    <mergeCell ref="I63:J63"/>
    <mergeCell ref="K63:L63"/>
    <mergeCell ref="K64:L64"/>
    <mergeCell ref="O64:P64"/>
    <mergeCell ref="O59:P59"/>
    <mergeCell ref="O55:P55"/>
    <mergeCell ref="O56:P56"/>
    <mergeCell ref="O57:P57"/>
    <mergeCell ref="E62:F62"/>
    <mergeCell ref="G62:H62"/>
    <mergeCell ref="M60:N60"/>
    <mergeCell ref="K60:L60"/>
    <mergeCell ref="E61:F61"/>
    <mergeCell ref="G61:H61"/>
    <mergeCell ref="I61:J61"/>
    <mergeCell ref="K61:L61"/>
    <mergeCell ref="E60:F60"/>
    <mergeCell ref="I60:J60"/>
    <mergeCell ref="O58:P58"/>
    <mergeCell ref="M56:N56"/>
    <mergeCell ref="M55:N55"/>
    <mergeCell ref="I59:J59"/>
    <mergeCell ref="I57:J57"/>
    <mergeCell ref="M58:N58"/>
    <mergeCell ref="M50:N50"/>
    <mergeCell ref="M48:N48"/>
    <mergeCell ref="O49:P49"/>
    <mergeCell ref="O52:P52"/>
    <mergeCell ref="Q52:R52"/>
    <mergeCell ref="M49:N49"/>
    <mergeCell ref="O50:P50"/>
    <mergeCell ref="Q51:R51"/>
    <mergeCell ref="Q50:R50"/>
    <mergeCell ref="Q49:R49"/>
    <mergeCell ref="K54:L54"/>
    <mergeCell ref="K52:L52"/>
    <mergeCell ref="K53:L53"/>
    <mergeCell ref="M54:N54"/>
    <mergeCell ref="M51:N51"/>
    <mergeCell ref="O51:P51"/>
    <mergeCell ref="O54:P54"/>
    <mergeCell ref="Q48:R48"/>
    <mergeCell ref="O48:P48"/>
    <mergeCell ref="K55:L55"/>
    <mergeCell ref="I56:J56"/>
    <mergeCell ref="I52:J52"/>
    <mergeCell ref="Q47:R47"/>
    <mergeCell ref="M40:N40"/>
    <mergeCell ref="O40:P40"/>
    <mergeCell ref="Q40:R40"/>
    <mergeCell ref="M43:N43"/>
    <mergeCell ref="M47:N47"/>
    <mergeCell ref="M45:N45"/>
    <mergeCell ref="M41:N41"/>
    <mergeCell ref="Q45:R45"/>
    <mergeCell ref="Q46:R46"/>
    <mergeCell ref="M44:N44"/>
    <mergeCell ref="O43:P43"/>
    <mergeCell ref="M46:N46"/>
    <mergeCell ref="O46:P46"/>
    <mergeCell ref="O45:P45"/>
    <mergeCell ref="O47:P47"/>
    <mergeCell ref="O42:P42"/>
    <mergeCell ref="O44:P44"/>
    <mergeCell ref="Q43:R43"/>
    <mergeCell ref="O35:P35"/>
    <mergeCell ref="M36:N36"/>
    <mergeCell ref="O36:P36"/>
    <mergeCell ref="Q36:R36"/>
    <mergeCell ref="S35:T35"/>
    <mergeCell ref="S41:T41"/>
    <mergeCell ref="Q39:R39"/>
    <mergeCell ref="S40:T40"/>
    <mergeCell ref="O41:P41"/>
    <mergeCell ref="Q41:R41"/>
    <mergeCell ref="M37:N37"/>
    <mergeCell ref="O37:P37"/>
    <mergeCell ref="S38:T38"/>
    <mergeCell ref="O39:P39"/>
    <mergeCell ref="Q37:R37"/>
    <mergeCell ref="M39:N39"/>
    <mergeCell ref="Q38:R38"/>
    <mergeCell ref="M38:N38"/>
    <mergeCell ref="O38:P38"/>
    <mergeCell ref="E26:F26"/>
    <mergeCell ref="G26:H26"/>
    <mergeCell ref="I25:J25"/>
    <mergeCell ref="K30:L30"/>
    <mergeCell ref="K25:L25"/>
    <mergeCell ref="I26:J26"/>
    <mergeCell ref="K26:L26"/>
    <mergeCell ref="I29:J29"/>
    <mergeCell ref="I27:J27"/>
    <mergeCell ref="E25:F25"/>
    <mergeCell ref="G25:H25"/>
    <mergeCell ref="G29:H29"/>
    <mergeCell ref="E29:F29"/>
    <mergeCell ref="K29:L29"/>
    <mergeCell ref="I28:J28"/>
    <mergeCell ref="E27:F27"/>
    <mergeCell ref="G27:H27"/>
    <mergeCell ref="G28:H28"/>
    <mergeCell ref="E30:F30"/>
    <mergeCell ref="G30:H30"/>
    <mergeCell ref="E28:F28"/>
    <mergeCell ref="K28:L28"/>
    <mergeCell ref="K27:L27"/>
    <mergeCell ref="O21:P21"/>
    <mergeCell ref="Q21:R21"/>
    <mergeCell ref="O20:P20"/>
    <mergeCell ref="G20:H20"/>
    <mergeCell ref="Q22:R22"/>
    <mergeCell ref="O22:P22"/>
    <mergeCell ref="G24:H24"/>
    <mergeCell ref="E23:F23"/>
    <mergeCell ref="G23:H23"/>
    <mergeCell ref="M24:N24"/>
    <mergeCell ref="M22:N22"/>
    <mergeCell ref="M23:N23"/>
    <mergeCell ref="O23:P23"/>
    <mergeCell ref="O24:P24"/>
    <mergeCell ref="K24:L24"/>
    <mergeCell ref="I23:J23"/>
    <mergeCell ref="I22:J22"/>
    <mergeCell ref="K22:L22"/>
    <mergeCell ref="E24:F24"/>
    <mergeCell ref="M25:N25"/>
    <mergeCell ref="O25:P25"/>
    <mergeCell ref="Q23:R23"/>
    <mergeCell ref="K23:L23"/>
    <mergeCell ref="Q24:R24"/>
    <mergeCell ref="I24:J24"/>
    <mergeCell ref="I20:J20"/>
    <mergeCell ref="E19:F19"/>
    <mergeCell ref="G19:H19"/>
    <mergeCell ref="I19:J19"/>
    <mergeCell ref="K19:L19"/>
    <mergeCell ref="Q19:R19"/>
    <mergeCell ref="Q25:R25"/>
    <mergeCell ref="E21:F21"/>
    <mergeCell ref="G22:H22"/>
    <mergeCell ref="E22:F22"/>
    <mergeCell ref="K21:L21"/>
    <mergeCell ref="I21:J21"/>
    <mergeCell ref="Q20:R20"/>
    <mergeCell ref="K20:L20"/>
    <mergeCell ref="E20:F20"/>
    <mergeCell ref="G21:H21"/>
    <mergeCell ref="M20:N20"/>
    <mergeCell ref="M21:N21"/>
    <mergeCell ref="E17:F17"/>
    <mergeCell ref="G17:H17"/>
    <mergeCell ref="E18:F18"/>
    <mergeCell ref="I17:J17"/>
    <mergeCell ref="I18:J18"/>
    <mergeCell ref="K15:L15"/>
    <mergeCell ref="K16:L16"/>
    <mergeCell ref="O16:P16"/>
    <mergeCell ref="G18:H18"/>
    <mergeCell ref="K17:L17"/>
    <mergeCell ref="K18:L18"/>
    <mergeCell ref="M17:N17"/>
    <mergeCell ref="M18:N18"/>
    <mergeCell ref="M19:N19"/>
    <mergeCell ref="O19:P19"/>
    <mergeCell ref="S15:T15"/>
    <mergeCell ref="O15:P15"/>
    <mergeCell ref="Q16:R16"/>
    <mergeCell ref="S16:T16"/>
    <mergeCell ref="S18:T18"/>
    <mergeCell ref="O17:P17"/>
    <mergeCell ref="S17:T17"/>
    <mergeCell ref="Q18:R18"/>
    <mergeCell ref="Q17:R17"/>
    <mergeCell ref="O18:P18"/>
    <mergeCell ref="S19:T19"/>
    <mergeCell ref="C4:T4"/>
    <mergeCell ref="F7:T7"/>
    <mergeCell ref="F8:T8"/>
    <mergeCell ref="H5:I5"/>
    <mergeCell ref="J5:N5"/>
    <mergeCell ref="C6:I6"/>
    <mergeCell ref="E5:F5"/>
    <mergeCell ref="C7:E7"/>
    <mergeCell ref="C8:E8"/>
    <mergeCell ref="C9:E9"/>
    <mergeCell ref="C10:E10"/>
    <mergeCell ref="I16:J16"/>
    <mergeCell ref="C11:E11"/>
    <mergeCell ref="G16:H16"/>
    <mergeCell ref="G15:H15"/>
    <mergeCell ref="I15:J15"/>
    <mergeCell ref="E15:F15"/>
    <mergeCell ref="C13:E13"/>
    <mergeCell ref="C12:E12"/>
    <mergeCell ref="F9:T9"/>
    <mergeCell ref="F10:T10"/>
    <mergeCell ref="F11:T11"/>
    <mergeCell ref="F12:T12"/>
    <mergeCell ref="Q15:R15"/>
    <mergeCell ref="M15:N15"/>
    <mergeCell ref="M16:N16"/>
    <mergeCell ref="E16:F16"/>
    <mergeCell ref="E31:F31"/>
    <mergeCell ref="E48:F48"/>
    <mergeCell ref="E47:F47"/>
    <mergeCell ref="E43:F43"/>
    <mergeCell ref="E41:F41"/>
    <mergeCell ref="E38:F38"/>
    <mergeCell ref="E36:F36"/>
    <mergeCell ref="E37:F37"/>
    <mergeCell ref="E42:F42"/>
    <mergeCell ref="E34:F34"/>
    <mergeCell ref="E33:F33"/>
    <mergeCell ref="E32:F32"/>
    <mergeCell ref="E50:F50"/>
    <mergeCell ref="E49:F49"/>
    <mergeCell ref="E40:F40"/>
    <mergeCell ref="E46:F46"/>
    <mergeCell ref="E45:F45"/>
    <mergeCell ref="I30:J30"/>
    <mergeCell ref="K43:L43"/>
    <mergeCell ref="I43:J43"/>
    <mergeCell ref="I45:J45"/>
    <mergeCell ref="K46:L46"/>
    <mergeCell ref="K45:L45"/>
    <mergeCell ref="K44:L44"/>
    <mergeCell ref="I44:J44"/>
    <mergeCell ref="I46:J46"/>
    <mergeCell ref="G42:H42"/>
    <mergeCell ref="G44:H44"/>
    <mergeCell ref="I42:J42"/>
    <mergeCell ref="G43:H43"/>
    <mergeCell ref="G46:H46"/>
    <mergeCell ref="G37:H37"/>
    <mergeCell ref="E44:F44"/>
    <mergeCell ref="E35:F35"/>
    <mergeCell ref="I37:J37"/>
    <mergeCell ref="I41:J41"/>
    <mergeCell ref="I51:J51"/>
    <mergeCell ref="K56:L56"/>
    <mergeCell ref="F13:T13"/>
    <mergeCell ref="G45:H45"/>
    <mergeCell ref="E39:F39"/>
    <mergeCell ref="G40:H40"/>
    <mergeCell ref="K41:L41"/>
    <mergeCell ref="G54:H54"/>
    <mergeCell ref="I54:J54"/>
    <mergeCell ref="E55:F55"/>
    <mergeCell ref="K51:L51"/>
    <mergeCell ref="E51:F51"/>
    <mergeCell ref="I49:J49"/>
    <mergeCell ref="G49:H49"/>
    <mergeCell ref="E53:F53"/>
    <mergeCell ref="G53:H53"/>
    <mergeCell ref="K49:L49"/>
    <mergeCell ref="I55:J55"/>
    <mergeCell ref="E54:F54"/>
    <mergeCell ref="K40:L40"/>
    <mergeCell ref="G38:H38"/>
    <mergeCell ref="I38:J38"/>
    <mergeCell ref="K39:L39"/>
    <mergeCell ref="G36:H36"/>
    <mergeCell ref="E59:F59"/>
    <mergeCell ref="G59:H59"/>
    <mergeCell ref="G57:H57"/>
    <mergeCell ref="E58:F58"/>
    <mergeCell ref="G58:H58"/>
    <mergeCell ref="E57:F57"/>
    <mergeCell ref="K47:L47"/>
    <mergeCell ref="K48:L48"/>
    <mergeCell ref="G60:H60"/>
    <mergeCell ref="G55:H55"/>
    <mergeCell ref="I58:J58"/>
    <mergeCell ref="G52:H52"/>
    <mergeCell ref="I47:J47"/>
    <mergeCell ref="G48:H48"/>
    <mergeCell ref="G47:H47"/>
    <mergeCell ref="I48:J48"/>
    <mergeCell ref="E56:F56"/>
    <mergeCell ref="G56:H56"/>
    <mergeCell ref="K50:L50"/>
    <mergeCell ref="G50:H50"/>
    <mergeCell ref="G51:H51"/>
    <mergeCell ref="E52:F52"/>
    <mergeCell ref="I50:J50"/>
    <mergeCell ref="I53:J53"/>
    <mergeCell ref="G41:H41"/>
    <mergeCell ref="G39:H39"/>
    <mergeCell ref="I33:J33"/>
    <mergeCell ref="I36:J36"/>
    <mergeCell ref="I35:J35"/>
    <mergeCell ref="G35:H35"/>
    <mergeCell ref="M30:N30"/>
    <mergeCell ref="I31:J31"/>
    <mergeCell ref="G31:H31"/>
    <mergeCell ref="G34:H34"/>
    <mergeCell ref="G33:H33"/>
    <mergeCell ref="I34:J34"/>
    <mergeCell ref="I39:J39"/>
    <mergeCell ref="I40:J40"/>
    <mergeCell ref="K31:L31"/>
    <mergeCell ref="I32:J32"/>
    <mergeCell ref="K32:L32"/>
    <mergeCell ref="G32:H32"/>
    <mergeCell ref="K33:L33"/>
    <mergeCell ref="M34:N34"/>
    <mergeCell ref="K34:L34"/>
    <mergeCell ref="M33:N33"/>
    <mergeCell ref="M35:N35"/>
    <mergeCell ref="O27:P27"/>
    <mergeCell ref="M26:N26"/>
    <mergeCell ref="O26:P26"/>
    <mergeCell ref="O28:P28"/>
    <mergeCell ref="O29:P29"/>
    <mergeCell ref="M27:N27"/>
    <mergeCell ref="Q30:R30"/>
    <mergeCell ref="K36:L36"/>
    <mergeCell ref="K38:L38"/>
    <mergeCell ref="K35:L35"/>
    <mergeCell ref="K37:L37"/>
    <mergeCell ref="M32:N32"/>
    <mergeCell ref="O32:P32"/>
    <mergeCell ref="M31:N31"/>
    <mergeCell ref="O31:P31"/>
    <mergeCell ref="O30:P30"/>
    <mergeCell ref="Q27:R27"/>
    <mergeCell ref="Q26:R26"/>
    <mergeCell ref="Q29:R29"/>
    <mergeCell ref="Q28:R28"/>
    <mergeCell ref="M29:N29"/>
    <mergeCell ref="M28:N28"/>
    <mergeCell ref="O34:P34"/>
    <mergeCell ref="O33:P33"/>
    <mergeCell ref="Q31:R31"/>
    <mergeCell ref="Q32:R32"/>
    <mergeCell ref="Q79:R79"/>
    <mergeCell ref="S78:T78"/>
    <mergeCell ref="S74:T74"/>
    <mergeCell ref="S76:T76"/>
    <mergeCell ref="S60:T60"/>
    <mergeCell ref="S32:T32"/>
    <mergeCell ref="Q53:R53"/>
    <mergeCell ref="Q54:R54"/>
    <mergeCell ref="S59:T59"/>
    <mergeCell ref="S58:T58"/>
    <mergeCell ref="Q56:R56"/>
    <mergeCell ref="S55:T55"/>
    <mergeCell ref="Q60:R60"/>
    <mergeCell ref="Q33:R33"/>
    <mergeCell ref="S33:T33"/>
    <mergeCell ref="Q34:R34"/>
    <mergeCell ref="S34:T34"/>
    <mergeCell ref="Q35:R35"/>
    <mergeCell ref="S45:T45"/>
    <mergeCell ref="Q42:R42"/>
    <mergeCell ref="S42:T42"/>
    <mergeCell ref="Q44:R44"/>
  </mergeCells>
  <phoneticPr fontId="0" type="noConversion"/>
  <conditionalFormatting sqref="V55 V97 V53">
    <cfRule type="expression" dxfId="15" priority="2" stopIfTrue="1">
      <formula>ABS($V$55)&gt;0.9</formula>
    </cfRule>
  </conditionalFormatting>
  <conditionalFormatting sqref="E48:F50">
    <cfRule type="expression" dxfId="14" priority="29" stopIfTrue="1">
      <formula>$E$51&lt;&gt;#REF!</formula>
    </cfRule>
  </conditionalFormatting>
  <conditionalFormatting sqref="G48:H50">
    <cfRule type="expression" dxfId="13" priority="30" stopIfTrue="1">
      <formula>$G$51&lt;&gt;#REF!</formula>
    </cfRule>
  </conditionalFormatting>
  <conditionalFormatting sqref="I48:J50">
    <cfRule type="expression" dxfId="12" priority="31" stopIfTrue="1">
      <formula>$I$51&lt;&gt;#REF!</formula>
    </cfRule>
  </conditionalFormatting>
  <conditionalFormatting sqref="K48:L50">
    <cfRule type="expression" dxfId="11" priority="32" stopIfTrue="1">
      <formula>$K$51&lt;&gt;#REF!</formula>
    </cfRule>
  </conditionalFormatting>
  <conditionalFormatting sqref="M48:N50">
    <cfRule type="expression" dxfId="10" priority="33" stopIfTrue="1">
      <formula>$M$51&lt;&gt;#REF!</formula>
    </cfRule>
  </conditionalFormatting>
  <conditionalFormatting sqref="O48:P50">
    <cfRule type="expression" dxfId="9" priority="34" stopIfTrue="1">
      <formula>$O$51&lt;&gt;#REF!</formula>
    </cfRule>
  </conditionalFormatting>
  <conditionalFormatting sqref="E53:F53 E64:F64 E75:F77">
    <cfRule type="expression" dxfId="8" priority="35" stopIfTrue="1">
      <formula>$E$78&lt;&gt;#REF!</formula>
    </cfRule>
  </conditionalFormatting>
  <conditionalFormatting sqref="G53:H53 G64:H64 G75:H77">
    <cfRule type="expression" dxfId="7" priority="38" stopIfTrue="1">
      <formula>$G$78&lt;&gt;#REF!</formula>
    </cfRule>
  </conditionalFormatting>
  <conditionalFormatting sqref="I75:J77 I64:J64 I53:J53">
    <cfRule type="expression" dxfId="6" priority="41" stopIfTrue="1">
      <formula>$I$78&lt;&gt;#REF!</formula>
    </cfRule>
  </conditionalFormatting>
  <conditionalFormatting sqref="K53:L53 K64:L64 K75:L77">
    <cfRule type="expression" dxfId="5" priority="44" stopIfTrue="1">
      <formula>$K$78&lt;&gt;#REF!</formula>
    </cfRule>
  </conditionalFormatting>
  <conditionalFormatting sqref="M53:N53 M64:N64 M75:N77">
    <cfRule type="expression" dxfId="4" priority="47" stopIfTrue="1">
      <formula>$M$78&lt;&gt;#REF!</formula>
    </cfRule>
  </conditionalFormatting>
  <conditionalFormatting sqref="O53:P53 O64:P64 O75:P77">
    <cfRule type="expression" dxfId="3" priority="50" stopIfTrue="1">
      <formula>$O$78&lt;&gt;#REF!</formula>
    </cfRule>
  </conditionalFormatting>
  <conditionalFormatting sqref="Q53:R53 Q64:R64 Q75:R77">
    <cfRule type="expression" dxfId="2" priority="53" stopIfTrue="1">
      <formula>$Q$78&lt;&gt;#REF!</formula>
    </cfRule>
  </conditionalFormatting>
  <pageMargins left="0.27559055118110237" right="0.27559055118110237" top="0.27559055118110237" bottom="0.27559055118110237" header="0.23622047244094491" footer="0.23622047244094491"/>
  <pageSetup paperSize="9" scale="97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18"/>
  </sheetPr>
  <dimension ref="B1:T75"/>
  <sheetViews>
    <sheetView zoomScaleNormal="100" zoomScaleSheetLayoutView="100" workbookViewId="0">
      <selection activeCell="C73" sqref="C73:D73"/>
    </sheetView>
  </sheetViews>
  <sheetFormatPr defaultRowHeight="15" x14ac:dyDescent="0.25"/>
  <cols>
    <col min="1" max="2" width="0.85546875" style="1" customWidth="1"/>
    <col min="3" max="4" width="9.140625" style="1"/>
    <col min="5" max="5" width="15.42578125" style="1" customWidth="1"/>
    <col min="6" max="6" width="7.140625" style="1" customWidth="1"/>
    <col min="7" max="7" width="4.28515625" style="1" customWidth="1"/>
    <col min="8" max="8" width="2.7109375" style="1" customWidth="1"/>
    <col min="9" max="9" width="4.42578125" style="1" customWidth="1"/>
    <col min="10" max="10" width="3.7109375" style="1" customWidth="1"/>
    <col min="11" max="11" width="2.140625" style="1" customWidth="1"/>
    <col min="12" max="12" width="6.28515625" style="1" customWidth="1"/>
    <col min="13" max="13" width="2.140625" style="1" customWidth="1"/>
    <col min="14" max="14" width="8.28515625" style="1" customWidth="1"/>
    <col min="15" max="15" width="3.7109375" style="1" customWidth="1"/>
    <col min="16" max="16" width="4.85546875" style="1" customWidth="1"/>
    <col min="17" max="17" width="4.28515625" style="1" customWidth="1"/>
    <col min="18" max="18" width="2.5703125" style="1" customWidth="1"/>
    <col min="19" max="19" width="8.5703125" style="1" customWidth="1"/>
    <col min="20" max="20" width="0.85546875" style="1" customWidth="1"/>
    <col min="21" max="21" width="1.28515625" style="1" customWidth="1"/>
    <col min="22" max="16384" width="9.140625" style="1"/>
  </cols>
  <sheetData>
    <row r="1" spans="2:20" ht="6" customHeight="1" x14ac:dyDescent="0.25"/>
    <row r="2" spans="2:20" ht="6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2:20" s="27" customFormat="1" ht="67.5" customHeight="1" x14ac:dyDescent="0.2">
      <c r="B3" s="28"/>
      <c r="C3" s="44"/>
      <c r="D3" s="44"/>
      <c r="E3" s="44"/>
      <c r="F3" s="44"/>
      <c r="G3" s="44"/>
      <c r="H3" s="28"/>
      <c r="I3" s="28"/>
      <c r="J3" s="28"/>
      <c r="K3" s="28"/>
      <c r="L3" s="387" t="s">
        <v>307</v>
      </c>
      <c r="M3" s="387"/>
      <c r="N3" s="387"/>
      <c r="O3" s="387"/>
      <c r="P3" s="387"/>
      <c r="Q3" s="387"/>
      <c r="R3" s="387"/>
      <c r="S3" s="387"/>
      <c r="T3" s="28"/>
    </row>
    <row r="4" spans="2:20" s="27" customFormat="1" ht="13.5" x14ac:dyDescent="0.2"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405" t="s">
        <v>308</v>
      </c>
      <c r="Q4" s="405"/>
      <c r="R4" s="405"/>
      <c r="S4" s="405"/>
      <c r="T4" s="28"/>
    </row>
    <row r="5" spans="2:20" x14ac:dyDescent="0.25">
      <c r="B5" s="2"/>
      <c r="C5" s="2"/>
      <c r="D5" s="85"/>
      <c r="E5" s="85"/>
      <c r="F5" s="206" t="s">
        <v>172</v>
      </c>
      <c r="G5" s="206"/>
      <c r="H5" s="206"/>
      <c r="I5" s="206"/>
      <c r="J5" s="206"/>
      <c r="K5" s="206"/>
      <c r="L5" s="206"/>
      <c r="M5" s="85"/>
      <c r="N5" s="85"/>
      <c r="O5" s="85"/>
      <c r="P5" s="85"/>
      <c r="Q5" s="85"/>
      <c r="R5" s="85"/>
      <c r="S5" s="85"/>
      <c r="T5" s="2"/>
    </row>
    <row r="6" spans="2:20" ht="15" customHeight="1" x14ac:dyDescent="0.25">
      <c r="B6" s="2"/>
      <c r="C6" s="206" t="s">
        <v>173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"/>
    </row>
    <row r="7" spans="2:20" s="27" customFormat="1" ht="13.5" customHeight="1" x14ac:dyDescent="0.2">
      <c r="B7" s="28"/>
      <c r="C7" s="79"/>
      <c r="D7" s="79"/>
      <c r="E7" s="45" t="s">
        <v>85</v>
      </c>
      <c r="F7" s="373" t="s">
        <v>491</v>
      </c>
      <c r="G7" s="373"/>
      <c r="H7" s="46" t="s">
        <v>122</v>
      </c>
      <c r="I7" s="344" t="s">
        <v>492</v>
      </c>
      <c r="J7" s="344"/>
      <c r="K7" s="344"/>
      <c r="L7" s="343" t="str">
        <f>'бухгатерский баланс '!I21</f>
        <v>2018 г.</v>
      </c>
      <c r="M7" s="343"/>
      <c r="N7" s="343"/>
      <c r="O7" s="343"/>
      <c r="P7" s="343"/>
      <c r="Q7" s="343"/>
      <c r="R7" s="79"/>
      <c r="S7" s="79"/>
      <c r="T7" s="28"/>
    </row>
    <row r="8" spans="2:20" ht="12" customHeight="1" x14ac:dyDescent="0.25">
      <c r="B8" s="2"/>
      <c r="C8" s="82"/>
      <c r="D8" s="82"/>
      <c r="E8" s="82"/>
      <c r="F8" s="82"/>
      <c r="G8" s="82"/>
      <c r="H8" s="82"/>
      <c r="I8" s="8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2:20" ht="15" customHeight="1" x14ac:dyDescent="0.25">
      <c r="B9" s="2"/>
      <c r="C9" s="173" t="s">
        <v>1</v>
      </c>
      <c r="D9" s="174"/>
      <c r="E9" s="175"/>
      <c r="F9" s="173" t="str">
        <f>IF('бухгатерский баланс '!F8=0," ",'бухгатерский баланс '!F8)</f>
        <v>ОАО "Свинокомплекс Негновичи"</v>
      </c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5"/>
      <c r="T9" s="2"/>
    </row>
    <row r="10" spans="2:20" s="83" customFormat="1" ht="15" customHeight="1" x14ac:dyDescent="0.25">
      <c r="B10" s="84"/>
      <c r="C10" s="173" t="s">
        <v>2</v>
      </c>
      <c r="D10" s="174"/>
      <c r="E10" s="175"/>
      <c r="F10" s="173">
        <f>IF('бухгатерский баланс '!F9=0," ",'бухгатерский баланс '!F9)</f>
        <v>691921149</v>
      </c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5"/>
      <c r="T10" s="84"/>
    </row>
    <row r="11" spans="2:20" s="83" customFormat="1" ht="15" customHeight="1" x14ac:dyDescent="0.25">
      <c r="B11" s="84"/>
      <c r="C11" s="173" t="s">
        <v>3</v>
      </c>
      <c r="D11" s="174"/>
      <c r="E11" s="175"/>
      <c r="F11" s="173" t="str">
        <f>IF('бухгатерский баланс '!F10=0," ",'бухгатерский баланс '!F10)</f>
        <v>(01460) Разведение свиней</v>
      </c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5"/>
      <c r="T11" s="84"/>
    </row>
    <row r="12" spans="2:20" s="83" customFormat="1" ht="15" customHeight="1" x14ac:dyDescent="0.25">
      <c r="B12" s="84"/>
      <c r="C12" s="173" t="s">
        <v>4</v>
      </c>
      <c r="D12" s="174"/>
      <c r="E12" s="175"/>
      <c r="F12" s="173" t="str">
        <f>IF('бухгатерский баланс '!F11=0," ",'бухгатерский баланс '!F11)</f>
        <v>Открытое акционерное общество</v>
      </c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5"/>
      <c r="T12" s="84"/>
    </row>
    <row r="13" spans="2:20" s="83" customFormat="1" ht="15" customHeight="1" x14ac:dyDescent="0.25">
      <c r="B13" s="84"/>
      <c r="C13" s="173" t="s">
        <v>5</v>
      </c>
      <c r="D13" s="174"/>
      <c r="E13" s="175"/>
      <c r="F13" s="173" t="str">
        <f>IF('бухгатерский баланс '!F12=0," ",'бухгатерский баланс '!F12)</f>
        <v>Общее собрание акционеров</v>
      </c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5"/>
      <c r="T13" s="84"/>
    </row>
    <row r="14" spans="2:20" s="83" customFormat="1" ht="15" customHeight="1" x14ac:dyDescent="0.25">
      <c r="B14" s="84"/>
      <c r="C14" s="173" t="s">
        <v>6</v>
      </c>
      <c r="D14" s="174"/>
      <c r="E14" s="175"/>
      <c r="F14" s="173" t="str">
        <f>IF('бухгатерский баланс '!F13=0," ",'бухгатерский баланс '!F13)</f>
        <v>тыс.руб.</v>
      </c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5"/>
      <c r="T14" s="84"/>
    </row>
    <row r="15" spans="2:20" s="83" customFormat="1" x14ac:dyDescent="0.25">
      <c r="B15" s="84"/>
      <c r="C15" s="173" t="s">
        <v>7</v>
      </c>
      <c r="D15" s="174"/>
      <c r="E15" s="175"/>
      <c r="F15" s="173" t="str">
        <f>IF('бухгатерский баланс '!F14=0," ",'бухгатерский баланс '!F14)</f>
        <v>222126, Республика Беларусь, Минская область, Борисовский район, район деревни Большие Негновичи.</v>
      </c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5"/>
      <c r="T15" s="84"/>
    </row>
    <row r="16" spans="2:20" s="83" customFormat="1" ht="10.5" customHeight="1" x14ac:dyDescent="0.25">
      <c r="B16" s="84"/>
      <c r="C16" s="81"/>
      <c r="D16" s="81"/>
      <c r="E16" s="81"/>
      <c r="F16" s="81"/>
      <c r="G16" s="81"/>
      <c r="H16" s="81"/>
      <c r="I16" s="81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</row>
    <row r="17" spans="2:20" ht="15" customHeight="1" x14ac:dyDescent="0.25">
      <c r="B17" s="2"/>
      <c r="C17" s="224" t="s">
        <v>86</v>
      </c>
      <c r="D17" s="225"/>
      <c r="E17" s="225"/>
      <c r="F17" s="225"/>
      <c r="G17" s="226"/>
      <c r="H17" s="418" t="s">
        <v>12</v>
      </c>
      <c r="I17" s="419"/>
      <c r="J17" s="74" t="s">
        <v>87</v>
      </c>
      <c r="K17" s="308" t="str">
        <f>F7</f>
        <v>январь</v>
      </c>
      <c r="L17" s="308"/>
      <c r="M17" s="75" t="s">
        <v>122</v>
      </c>
      <c r="N17" s="76" t="s">
        <v>492</v>
      </c>
      <c r="O17" s="74" t="s">
        <v>87</v>
      </c>
      <c r="P17" s="308" t="str">
        <f>F7</f>
        <v>январь</v>
      </c>
      <c r="Q17" s="308"/>
      <c r="R17" s="75" t="s">
        <v>122</v>
      </c>
      <c r="S17" s="78" t="str">
        <f>I7</f>
        <v>декабрь</v>
      </c>
      <c r="T17" s="2"/>
    </row>
    <row r="18" spans="2:20" ht="15" customHeight="1" x14ac:dyDescent="0.25">
      <c r="B18" s="2"/>
      <c r="C18" s="227"/>
      <c r="D18" s="228"/>
      <c r="E18" s="228"/>
      <c r="F18" s="228"/>
      <c r="G18" s="229"/>
      <c r="H18" s="420"/>
      <c r="I18" s="421"/>
      <c r="J18" s="309" t="str">
        <f>L7</f>
        <v>2018 г.</v>
      </c>
      <c r="K18" s="310"/>
      <c r="L18" s="310"/>
      <c r="M18" s="310"/>
      <c r="N18" s="310"/>
      <c r="O18" s="309" t="s">
        <v>493</v>
      </c>
      <c r="P18" s="310"/>
      <c r="Q18" s="310"/>
      <c r="R18" s="310"/>
      <c r="S18" s="333"/>
      <c r="T18" s="2"/>
    </row>
    <row r="19" spans="2:20" x14ac:dyDescent="0.25">
      <c r="B19" s="2"/>
      <c r="C19" s="214">
        <v>1</v>
      </c>
      <c r="D19" s="215"/>
      <c r="E19" s="215"/>
      <c r="F19" s="215"/>
      <c r="G19" s="216"/>
      <c r="H19" s="422">
        <v>2</v>
      </c>
      <c r="I19" s="423"/>
      <c r="J19" s="214">
        <v>3</v>
      </c>
      <c r="K19" s="215"/>
      <c r="L19" s="215"/>
      <c r="M19" s="215"/>
      <c r="N19" s="216"/>
      <c r="O19" s="214">
        <v>4</v>
      </c>
      <c r="P19" s="215">
        <v>4</v>
      </c>
      <c r="Q19" s="215"/>
      <c r="R19" s="215"/>
      <c r="S19" s="216"/>
      <c r="T19" s="2"/>
    </row>
    <row r="20" spans="2:20" ht="15" customHeight="1" x14ac:dyDescent="0.25">
      <c r="B20" s="2"/>
      <c r="C20" s="217" t="s">
        <v>174</v>
      </c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3"/>
      <c r="P20" s="213"/>
      <c r="Q20" s="213"/>
      <c r="R20" s="213"/>
      <c r="S20" s="222"/>
      <c r="T20" s="2"/>
    </row>
    <row r="21" spans="2:20" ht="15" customHeight="1" x14ac:dyDescent="0.25">
      <c r="B21" s="2"/>
      <c r="C21" s="406" t="s">
        <v>175</v>
      </c>
      <c r="D21" s="407"/>
      <c r="E21" s="407"/>
      <c r="F21" s="407"/>
      <c r="G21" s="408"/>
      <c r="H21" s="416" t="s">
        <v>91</v>
      </c>
      <c r="I21" s="417"/>
      <c r="J21" s="430">
        <f>SUM(J23:N26)</f>
        <v>953</v>
      </c>
      <c r="K21" s="431"/>
      <c r="L21" s="431"/>
      <c r="M21" s="431"/>
      <c r="N21" s="432"/>
      <c r="O21" s="430">
        <f>SUM(O23:S26)</f>
        <v>1151</v>
      </c>
      <c r="P21" s="431"/>
      <c r="Q21" s="431"/>
      <c r="R21" s="431"/>
      <c r="S21" s="432"/>
      <c r="T21" s="2"/>
    </row>
    <row r="22" spans="2:20" x14ac:dyDescent="0.25">
      <c r="B22" s="2"/>
      <c r="C22" s="201" t="s">
        <v>151</v>
      </c>
      <c r="D22" s="202"/>
      <c r="E22" s="202"/>
      <c r="F22" s="202"/>
      <c r="G22" s="230"/>
      <c r="H22" s="416"/>
      <c r="I22" s="417"/>
      <c r="J22" s="194"/>
      <c r="K22" s="195"/>
      <c r="L22" s="195"/>
      <c r="M22" s="195"/>
      <c r="N22" s="196"/>
      <c r="O22" s="195"/>
      <c r="P22" s="195"/>
      <c r="Q22" s="195"/>
      <c r="R22" s="195"/>
      <c r="S22" s="196"/>
      <c r="T22" s="2"/>
    </row>
    <row r="23" spans="2:20" ht="30" customHeight="1" x14ac:dyDescent="0.25">
      <c r="B23" s="2"/>
      <c r="C23" s="207" t="s">
        <v>196</v>
      </c>
      <c r="D23" s="208"/>
      <c r="E23" s="208"/>
      <c r="F23" s="208"/>
      <c r="G23" s="209"/>
      <c r="H23" s="414" t="s">
        <v>179</v>
      </c>
      <c r="I23" s="415"/>
      <c r="J23" s="231">
        <v>953</v>
      </c>
      <c r="K23" s="200"/>
      <c r="L23" s="200"/>
      <c r="M23" s="200"/>
      <c r="N23" s="254"/>
      <c r="O23" s="198">
        <v>1151</v>
      </c>
      <c r="P23" s="198"/>
      <c r="Q23" s="198"/>
      <c r="R23" s="198"/>
      <c r="S23" s="199"/>
      <c r="T23" s="2"/>
    </row>
    <row r="24" spans="2:20" x14ac:dyDescent="0.25">
      <c r="B24" s="2"/>
      <c r="C24" s="207" t="s">
        <v>198</v>
      </c>
      <c r="D24" s="208"/>
      <c r="E24" s="208"/>
      <c r="F24" s="208"/>
      <c r="G24" s="209"/>
      <c r="H24" s="414" t="s">
        <v>180</v>
      </c>
      <c r="I24" s="415"/>
      <c r="J24" s="231"/>
      <c r="K24" s="200"/>
      <c r="L24" s="200"/>
      <c r="M24" s="200"/>
      <c r="N24" s="254"/>
      <c r="O24" s="197"/>
      <c r="P24" s="198"/>
      <c r="Q24" s="198"/>
      <c r="R24" s="198"/>
      <c r="S24" s="199"/>
      <c r="T24" s="2"/>
    </row>
    <row r="25" spans="2:20" x14ac:dyDescent="0.25">
      <c r="B25" s="2"/>
      <c r="C25" s="207" t="s">
        <v>197</v>
      </c>
      <c r="D25" s="208"/>
      <c r="E25" s="208"/>
      <c r="F25" s="208"/>
      <c r="G25" s="209"/>
      <c r="H25" s="400" t="s">
        <v>181</v>
      </c>
      <c r="I25" s="401"/>
      <c r="J25" s="231">
        <v>0</v>
      </c>
      <c r="K25" s="200"/>
      <c r="L25" s="200"/>
      <c r="M25" s="200"/>
      <c r="N25" s="254"/>
      <c r="O25" s="197">
        <v>0</v>
      </c>
      <c r="P25" s="198"/>
      <c r="Q25" s="198"/>
      <c r="R25" s="198"/>
      <c r="S25" s="199"/>
      <c r="T25" s="2"/>
    </row>
    <row r="26" spans="2:20" x14ac:dyDescent="0.25">
      <c r="B26" s="2"/>
      <c r="C26" s="207" t="s">
        <v>199</v>
      </c>
      <c r="D26" s="208"/>
      <c r="E26" s="208"/>
      <c r="F26" s="208"/>
      <c r="G26" s="209"/>
      <c r="H26" s="400" t="s">
        <v>182</v>
      </c>
      <c r="I26" s="401"/>
      <c r="J26" s="231"/>
      <c r="K26" s="200"/>
      <c r="L26" s="200"/>
      <c r="M26" s="200"/>
      <c r="N26" s="254"/>
      <c r="O26" s="197"/>
      <c r="P26" s="198"/>
      <c r="Q26" s="198"/>
      <c r="R26" s="198"/>
      <c r="S26" s="199"/>
      <c r="T26" s="2"/>
    </row>
    <row r="27" spans="2:20" x14ac:dyDescent="0.25">
      <c r="B27" s="2"/>
      <c r="C27" s="207" t="s">
        <v>176</v>
      </c>
      <c r="D27" s="208"/>
      <c r="E27" s="208"/>
      <c r="F27" s="208"/>
      <c r="G27" s="209"/>
      <c r="H27" s="400" t="s">
        <v>92</v>
      </c>
      <c r="I27" s="401"/>
      <c r="J27" s="402">
        <f>SUM(J29:N32)</f>
        <v>934</v>
      </c>
      <c r="K27" s="403"/>
      <c r="L27" s="403"/>
      <c r="M27" s="403"/>
      <c r="N27" s="404"/>
      <c r="O27" s="402">
        <f>SUM(O29:S32)</f>
        <v>1149</v>
      </c>
      <c r="P27" s="403"/>
      <c r="Q27" s="403"/>
      <c r="R27" s="403"/>
      <c r="S27" s="404"/>
      <c r="T27" s="2"/>
    </row>
    <row r="28" spans="2:20" x14ac:dyDescent="0.25">
      <c r="B28" s="2"/>
      <c r="C28" s="201" t="s">
        <v>151</v>
      </c>
      <c r="D28" s="202"/>
      <c r="E28" s="202"/>
      <c r="F28" s="202"/>
      <c r="G28" s="230"/>
      <c r="H28" s="416"/>
      <c r="I28" s="417"/>
      <c r="J28" s="424"/>
      <c r="K28" s="412"/>
      <c r="L28" s="412"/>
      <c r="M28" s="412"/>
      <c r="N28" s="413"/>
      <c r="O28" s="412"/>
      <c r="P28" s="412"/>
      <c r="Q28" s="412"/>
      <c r="R28" s="412"/>
      <c r="S28" s="413"/>
      <c r="T28" s="2"/>
    </row>
    <row r="29" spans="2:20" ht="15" customHeight="1" x14ac:dyDescent="0.25">
      <c r="B29" s="2"/>
      <c r="C29" s="207" t="s">
        <v>200</v>
      </c>
      <c r="D29" s="208"/>
      <c r="E29" s="208"/>
      <c r="F29" s="208"/>
      <c r="G29" s="209"/>
      <c r="H29" s="414" t="s">
        <v>183</v>
      </c>
      <c r="I29" s="415"/>
      <c r="J29" s="390">
        <v>19</v>
      </c>
      <c r="K29" s="391"/>
      <c r="L29" s="391"/>
      <c r="M29" s="391"/>
      <c r="N29" s="392"/>
      <c r="O29" s="409">
        <v>146</v>
      </c>
      <c r="P29" s="410"/>
      <c r="Q29" s="410"/>
      <c r="R29" s="410"/>
      <c r="S29" s="411"/>
      <c r="T29" s="2"/>
    </row>
    <row r="30" spans="2:20" x14ac:dyDescent="0.25">
      <c r="B30" s="2"/>
      <c r="C30" s="207" t="s">
        <v>201</v>
      </c>
      <c r="D30" s="208"/>
      <c r="E30" s="208"/>
      <c r="F30" s="208"/>
      <c r="G30" s="209"/>
      <c r="H30" s="400" t="s">
        <v>184</v>
      </c>
      <c r="I30" s="401"/>
      <c r="J30" s="390">
        <v>729</v>
      </c>
      <c r="K30" s="391"/>
      <c r="L30" s="391"/>
      <c r="M30" s="391"/>
      <c r="N30" s="392"/>
      <c r="O30" s="409">
        <v>639</v>
      </c>
      <c r="P30" s="410"/>
      <c r="Q30" s="410"/>
      <c r="R30" s="410"/>
      <c r="S30" s="411"/>
      <c r="T30" s="2"/>
    </row>
    <row r="31" spans="2:20" x14ac:dyDescent="0.25">
      <c r="B31" s="2"/>
      <c r="C31" s="207" t="s">
        <v>202</v>
      </c>
      <c r="D31" s="208"/>
      <c r="E31" s="208"/>
      <c r="F31" s="208"/>
      <c r="G31" s="209"/>
      <c r="H31" s="400" t="s">
        <v>185</v>
      </c>
      <c r="I31" s="401"/>
      <c r="J31" s="390">
        <v>48</v>
      </c>
      <c r="K31" s="391"/>
      <c r="L31" s="391"/>
      <c r="M31" s="391"/>
      <c r="N31" s="392"/>
      <c r="O31" s="409">
        <v>123</v>
      </c>
      <c r="P31" s="410"/>
      <c r="Q31" s="410"/>
      <c r="R31" s="410"/>
      <c r="S31" s="411"/>
      <c r="T31" s="2"/>
    </row>
    <row r="32" spans="2:20" x14ac:dyDescent="0.25">
      <c r="B32" s="2"/>
      <c r="C32" s="207" t="s">
        <v>203</v>
      </c>
      <c r="D32" s="208"/>
      <c r="E32" s="208"/>
      <c r="F32" s="208"/>
      <c r="G32" s="209"/>
      <c r="H32" s="400" t="s">
        <v>186</v>
      </c>
      <c r="I32" s="401"/>
      <c r="J32" s="390">
        <v>138</v>
      </c>
      <c r="K32" s="391"/>
      <c r="L32" s="391"/>
      <c r="M32" s="391"/>
      <c r="N32" s="392"/>
      <c r="O32" s="409">
        <v>241</v>
      </c>
      <c r="P32" s="410"/>
      <c r="Q32" s="410"/>
      <c r="R32" s="410"/>
      <c r="S32" s="411"/>
      <c r="T32" s="2"/>
    </row>
    <row r="33" spans="2:20" ht="30" customHeight="1" x14ac:dyDescent="0.25">
      <c r="B33" s="2"/>
      <c r="C33" s="399" t="s">
        <v>310</v>
      </c>
      <c r="D33" s="208"/>
      <c r="E33" s="208"/>
      <c r="F33" s="208"/>
      <c r="G33" s="209"/>
      <c r="H33" s="400" t="s">
        <v>94</v>
      </c>
      <c r="I33" s="401"/>
      <c r="J33" s="393">
        <f>J21-J27</f>
        <v>19</v>
      </c>
      <c r="K33" s="394"/>
      <c r="L33" s="394"/>
      <c r="M33" s="394"/>
      <c r="N33" s="395"/>
      <c r="O33" s="393">
        <f>O21-O27</f>
        <v>2</v>
      </c>
      <c r="P33" s="394"/>
      <c r="Q33" s="394"/>
      <c r="R33" s="394"/>
      <c r="S33" s="395"/>
      <c r="T33" s="2"/>
    </row>
    <row r="34" spans="2:20" ht="15" customHeight="1" x14ac:dyDescent="0.25">
      <c r="B34" s="2"/>
      <c r="C34" s="217" t="s">
        <v>177</v>
      </c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52"/>
      <c r="P34" s="52"/>
      <c r="Q34" s="52"/>
      <c r="R34" s="52"/>
      <c r="S34" s="86"/>
      <c r="T34" s="2"/>
    </row>
    <row r="35" spans="2:20" x14ac:dyDescent="0.25">
      <c r="B35" s="2"/>
      <c r="C35" s="207" t="s">
        <v>175</v>
      </c>
      <c r="D35" s="208"/>
      <c r="E35" s="208"/>
      <c r="F35" s="208"/>
      <c r="G35" s="209"/>
      <c r="H35" s="400" t="s">
        <v>96</v>
      </c>
      <c r="I35" s="401"/>
      <c r="J35" s="393">
        <f>SUM(J37:N41)</f>
        <v>214</v>
      </c>
      <c r="K35" s="394"/>
      <c r="L35" s="394"/>
      <c r="M35" s="394"/>
      <c r="N35" s="395"/>
      <c r="O35" s="393">
        <f>SUM(O37:S41)</f>
        <v>2</v>
      </c>
      <c r="P35" s="394"/>
      <c r="Q35" s="394"/>
      <c r="R35" s="394"/>
      <c r="S35" s="395"/>
      <c r="T35" s="2"/>
    </row>
    <row r="36" spans="2:20" x14ac:dyDescent="0.25">
      <c r="B36" s="2"/>
      <c r="C36" s="201" t="s">
        <v>151</v>
      </c>
      <c r="D36" s="202"/>
      <c r="E36" s="202"/>
      <c r="F36" s="202"/>
      <c r="G36" s="230"/>
      <c r="H36" s="416"/>
      <c r="I36" s="417"/>
      <c r="J36" s="194"/>
      <c r="K36" s="195"/>
      <c r="L36" s="195"/>
      <c r="M36" s="195"/>
      <c r="N36" s="196"/>
      <c r="O36" s="195"/>
      <c r="P36" s="195"/>
      <c r="Q36" s="195"/>
      <c r="R36" s="195"/>
      <c r="S36" s="196"/>
      <c r="T36" s="2"/>
    </row>
    <row r="37" spans="2:20" ht="30" customHeight="1" x14ac:dyDescent="0.25">
      <c r="B37" s="2"/>
      <c r="C37" s="207" t="s">
        <v>204</v>
      </c>
      <c r="D37" s="208"/>
      <c r="E37" s="208"/>
      <c r="F37" s="208"/>
      <c r="G37" s="209"/>
      <c r="H37" s="414" t="s">
        <v>136</v>
      </c>
      <c r="I37" s="415"/>
      <c r="J37" s="231">
        <v>2</v>
      </c>
      <c r="K37" s="200"/>
      <c r="L37" s="200"/>
      <c r="M37" s="200"/>
      <c r="N37" s="254"/>
      <c r="O37" s="197"/>
      <c r="P37" s="198"/>
      <c r="Q37" s="198"/>
      <c r="R37" s="198"/>
      <c r="S37" s="199"/>
      <c r="T37" s="2"/>
    </row>
    <row r="38" spans="2:20" x14ac:dyDescent="0.25">
      <c r="B38" s="2"/>
      <c r="C38" s="207" t="s">
        <v>205</v>
      </c>
      <c r="D38" s="208"/>
      <c r="E38" s="208"/>
      <c r="F38" s="208"/>
      <c r="G38" s="209"/>
      <c r="H38" s="400" t="s">
        <v>138</v>
      </c>
      <c r="I38" s="401"/>
      <c r="J38" s="231"/>
      <c r="K38" s="200"/>
      <c r="L38" s="200"/>
      <c r="M38" s="200"/>
      <c r="N38" s="254"/>
      <c r="O38" s="197"/>
      <c r="P38" s="198"/>
      <c r="Q38" s="198"/>
      <c r="R38" s="198"/>
      <c r="S38" s="199"/>
      <c r="T38" s="2"/>
    </row>
    <row r="39" spans="2:20" ht="30" customHeight="1" x14ac:dyDescent="0.25">
      <c r="B39" s="2"/>
      <c r="C39" s="399" t="s">
        <v>311</v>
      </c>
      <c r="D39" s="208"/>
      <c r="E39" s="208"/>
      <c r="F39" s="208"/>
      <c r="G39" s="209"/>
      <c r="H39" s="400" t="s">
        <v>140</v>
      </c>
      <c r="I39" s="401"/>
      <c r="J39" s="231">
        <v>0</v>
      </c>
      <c r="K39" s="200"/>
      <c r="L39" s="200"/>
      <c r="M39" s="200"/>
      <c r="N39" s="254"/>
      <c r="O39" s="197">
        <v>0</v>
      </c>
      <c r="P39" s="198"/>
      <c r="Q39" s="198"/>
      <c r="R39" s="198"/>
      <c r="S39" s="199"/>
      <c r="T39" s="2"/>
    </row>
    <row r="40" spans="2:20" x14ac:dyDescent="0.25">
      <c r="B40" s="2"/>
      <c r="C40" s="207" t="s">
        <v>206</v>
      </c>
      <c r="D40" s="208"/>
      <c r="E40" s="208"/>
      <c r="F40" s="208"/>
      <c r="G40" s="209"/>
      <c r="H40" s="400" t="s">
        <v>142</v>
      </c>
      <c r="I40" s="401"/>
      <c r="J40" s="231"/>
      <c r="K40" s="200"/>
      <c r="L40" s="200"/>
      <c r="M40" s="200"/>
      <c r="N40" s="254"/>
      <c r="O40" s="197"/>
      <c r="P40" s="198"/>
      <c r="Q40" s="198"/>
      <c r="R40" s="198"/>
      <c r="S40" s="199"/>
      <c r="T40" s="2"/>
    </row>
    <row r="41" spans="2:20" x14ac:dyDescent="0.25">
      <c r="B41" s="2"/>
      <c r="C41" s="207" t="s">
        <v>199</v>
      </c>
      <c r="D41" s="208"/>
      <c r="E41" s="208"/>
      <c r="F41" s="208"/>
      <c r="G41" s="209"/>
      <c r="H41" s="400" t="s">
        <v>144</v>
      </c>
      <c r="I41" s="401"/>
      <c r="J41" s="197">
        <v>212</v>
      </c>
      <c r="K41" s="198"/>
      <c r="L41" s="198"/>
      <c r="M41" s="198"/>
      <c r="N41" s="199"/>
      <c r="O41" s="197">
        <v>2</v>
      </c>
      <c r="P41" s="198"/>
      <c r="Q41" s="198"/>
      <c r="R41" s="198"/>
      <c r="S41" s="199"/>
      <c r="T41" s="2"/>
    </row>
    <row r="42" spans="2:20" x14ac:dyDescent="0.25">
      <c r="B42" s="2"/>
      <c r="C42" s="207" t="s">
        <v>176</v>
      </c>
      <c r="D42" s="208"/>
      <c r="E42" s="208"/>
      <c r="F42" s="208"/>
      <c r="G42" s="209"/>
      <c r="H42" s="400" t="s">
        <v>97</v>
      </c>
      <c r="I42" s="401"/>
      <c r="J42" s="402">
        <f>SUM(J44:N47)</f>
        <v>4846</v>
      </c>
      <c r="K42" s="403"/>
      <c r="L42" s="403"/>
      <c r="M42" s="403"/>
      <c r="N42" s="404"/>
      <c r="O42" s="402">
        <f>SUM(O44:S47)</f>
        <v>11388</v>
      </c>
      <c r="P42" s="403"/>
      <c r="Q42" s="403"/>
      <c r="R42" s="403"/>
      <c r="S42" s="404"/>
      <c r="T42" s="2"/>
    </row>
    <row r="43" spans="2:20" ht="15" customHeight="1" x14ac:dyDescent="0.25">
      <c r="B43" s="2"/>
      <c r="C43" s="201" t="s">
        <v>151</v>
      </c>
      <c r="D43" s="202"/>
      <c r="E43" s="202"/>
      <c r="F43" s="202"/>
      <c r="G43" s="230"/>
      <c r="H43" s="416"/>
      <c r="I43" s="417"/>
      <c r="J43" s="424"/>
      <c r="K43" s="412"/>
      <c r="L43" s="412"/>
      <c r="M43" s="412"/>
      <c r="N43" s="413"/>
      <c r="O43" s="412"/>
      <c r="P43" s="412"/>
      <c r="Q43" s="412"/>
      <c r="R43" s="412"/>
      <c r="S43" s="413"/>
      <c r="T43" s="2"/>
    </row>
    <row r="44" spans="2:20" ht="45" customHeight="1" x14ac:dyDescent="0.25">
      <c r="B44" s="2"/>
      <c r="C44" s="207" t="s">
        <v>209</v>
      </c>
      <c r="D44" s="208"/>
      <c r="E44" s="208"/>
      <c r="F44" s="208"/>
      <c r="G44" s="209"/>
      <c r="H44" s="414" t="s">
        <v>153</v>
      </c>
      <c r="I44" s="415"/>
      <c r="J44" s="390">
        <v>4613</v>
      </c>
      <c r="K44" s="391"/>
      <c r="L44" s="391"/>
      <c r="M44" s="391"/>
      <c r="N44" s="392"/>
      <c r="O44" s="409">
        <v>11388</v>
      </c>
      <c r="P44" s="410"/>
      <c r="Q44" s="410"/>
      <c r="R44" s="410"/>
      <c r="S44" s="411"/>
      <c r="T44" s="2"/>
    </row>
    <row r="45" spans="2:20" x14ac:dyDescent="0.25">
      <c r="B45" s="2"/>
      <c r="C45" s="207" t="s">
        <v>207</v>
      </c>
      <c r="D45" s="208"/>
      <c r="E45" s="208"/>
      <c r="F45" s="208"/>
      <c r="G45" s="209"/>
      <c r="H45" s="400" t="s">
        <v>154</v>
      </c>
      <c r="I45" s="401"/>
      <c r="J45" s="409">
        <v>0</v>
      </c>
      <c r="K45" s="410"/>
      <c r="L45" s="410"/>
      <c r="M45" s="410"/>
      <c r="N45" s="411"/>
      <c r="O45" s="409"/>
      <c r="P45" s="410"/>
      <c r="Q45" s="410"/>
      <c r="R45" s="410"/>
      <c r="S45" s="411"/>
      <c r="T45" s="2"/>
    </row>
    <row r="46" spans="2:20" ht="30" customHeight="1" x14ac:dyDescent="0.25">
      <c r="B46" s="2"/>
      <c r="C46" s="399" t="s">
        <v>312</v>
      </c>
      <c r="D46" s="208"/>
      <c r="E46" s="208"/>
      <c r="F46" s="208"/>
      <c r="G46" s="209"/>
      <c r="H46" s="400" t="s">
        <v>156</v>
      </c>
      <c r="I46" s="401"/>
      <c r="J46" s="409">
        <v>0</v>
      </c>
      <c r="K46" s="410"/>
      <c r="L46" s="410"/>
      <c r="M46" s="410"/>
      <c r="N46" s="411"/>
      <c r="O46" s="409">
        <v>0</v>
      </c>
      <c r="P46" s="410"/>
      <c r="Q46" s="410"/>
      <c r="R46" s="410"/>
      <c r="S46" s="411"/>
      <c r="T46" s="2"/>
    </row>
    <row r="47" spans="2:20" x14ac:dyDescent="0.25">
      <c r="B47" s="2"/>
      <c r="C47" s="207" t="s">
        <v>208</v>
      </c>
      <c r="D47" s="208"/>
      <c r="E47" s="208"/>
      <c r="F47" s="208"/>
      <c r="G47" s="209"/>
      <c r="H47" s="400" t="s">
        <v>171</v>
      </c>
      <c r="I47" s="401"/>
      <c r="J47" s="409">
        <v>233</v>
      </c>
      <c r="K47" s="410"/>
      <c r="L47" s="410"/>
      <c r="M47" s="410"/>
      <c r="N47" s="411"/>
      <c r="O47" s="409">
        <v>0</v>
      </c>
      <c r="P47" s="410"/>
      <c r="Q47" s="410"/>
      <c r="R47" s="410"/>
      <c r="S47" s="411"/>
      <c r="T47" s="2"/>
    </row>
    <row r="48" spans="2:20" ht="30" customHeight="1" x14ac:dyDescent="0.25">
      <c r="B48" s="2"/>
      <c r="C48" s="399" t="s">
        <v>317</v>
      </c>
      <c r="D48" s="208"/>
      <c r="E48" s="208"/>
      <c r="F48" s="208"/>
      <c r="G48" s="209"/>
      <c r="H48" s="400" t="s">
        <v>99</v>
      </c>
      <c r="I48" s="401"/>
      <c r="J48" s="393">
        <f>J35-J42</f>
        <v>-4632</v>
      </c>
      <c r="K48" s="394"/>
      <c r="L48" s="394"/>
      <c r="M48" s="394"/>
      <c r="N48" s="395"/>
      <c r="O48" s="393">
        <f>O35-O42</f>
        <v>-11386</v>
      </c>
      <c r="P48" s="394"/>
      <c r="Q48" s="394"/>
      <c r="R48" s="394"/>
      <c r="S48" s="395"/>
      <c r="T48" s="2"/>
    </row>
    <row r="49" spans="2:20" ht="15" customHeight="1" x14ac:dyDescent="0.25">
      <c r="B49" s="2"/>
      <c r="C49" s="217" t="s">
        <v>178</v>
      </c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52"/>
      <c r="P49" s="52"/>
      <c r="Q49" s="52"/>
      <c r="R49" s="52"/>
      <c r="S49" s="86"/>
      <c r="T49" s="2"/>
    </row>
    <row r="50" spans="2:20" x14ac:dyDescent="0.25">
      <c r="B50" s="2"/>
      <c r="C50" s="207" t="s">
        <v>175</v>
      </c>
      <c r="D50" s="208"/>
      <c r="E50" s="208"/>
      <c r="F50" s="208"/>
      <c r="G50" s="209"/>
      <c r="H50" s="416" t="s">
        <v>101</v>
      </c>
      <c r="I50" s="417"/>
      <c r="J50" s="393">
        <f>SUM(J52:N55)</f>
        <v>4613</v>
      </c>
      <c r="K50" s="394"/>
      <c r="L50" s="394"/>
      <c r="M50" s="394"/>
      <c r="N50" s="395"/>
      <c r="O50" s="393">
        <f>SUM(O52:S55)</f>
        <v>11383</v>
      </c>
      <c r="P50" s="394"/>
      <c r="Q50" s="394"/>
      <c r="R50" s="394"/>
      <c r="S50" s="395"/>
      <c r="T50" s="2"/>
    </row>
    <row r="51" spans="2:20" ht="15" customHeight="1" x14ac:dyDescent="0.25">
      <c r="B51" s="2"/>
      <c r="C51" s="201" t="s">
        <v>151</v>
      </c>
      <c r="D51" s="202"/>
      <c r="E51" s="202"/>
      <c r="F51" s="202"/>
      <c r="G51" s="202"/>
      <c r="H51" s="416"/>
      <c r="I51" s="417"/>
      <c r="J51" s="195"/>
      <c r="K51" s="195"/>
      <c r="L51" s="195"/>
      <c r="M51" s="195"/>
      <c r="N51" s="196"/>
      <c r="O51" s="195"/>
      <c r="P51" s="195"/>
      <c r="Q51" s="195"/>
      <c r="R51" s="195"/>
      <c r="S51" s="196"/>
      <c r="T51" s="2"/>
    </row>
    <row r="52" spans="2:20" x14ac:dyDescent="0.25">
      <c r="B52" s="2"/>
      <c r="C52" s="207" t="s">
        <v>210</v>
      </c>
      <c r="D52" s="208"/>
      <c r="E52" s="208"/>
      <c r="F52" s="208"/>
      <c r="G52" s="208"/>
      <c r="H52" s="414" t="s">
        <v>187</v>
      </c>
      <c r="I52" s="415"/>
      <c r="J52" s="198">
        <v>4613</v>
      </c>
      <c r="K52" s="198"/>
      <c r="L52" s="198"/>
      <c r="M52" s="198"/>
      <c r="N52" s="199"/>
      <c r="O52" s="197">
        <v>11383</v>
      </c>
      <c r="P52" s="198"/>
      <c r="Q52" s="198"/>
      <c r="R52" s="198"/>
      <c r="S52" s="199"/>
      <c r="T52" s="2"/>
    </row>
    <row r="53" spans="2:20" x14ac:dyDescent="0.25">
      <c r="B53" s="2"/>
      <c r="C53" s="207" t="s">
        <v>211</v>
      </c>
      <c r="D53" s="208"/>
      <c r="E53" s="208"/>
      <c r="F53" s="208"/>
      <c r="G53" s="209"/>
      <c r="H53" s="414" t="s">
        <v>188</v>
      </c>
      <c r="I53" s="415"/>
      <c r="J53" s="197">
        <v>0</v>
      </c>
      <c r="K53" s="198"/>
      <c r="L53" s="198"/>
      <c r="M53" s="198"/>
      <c r="N53" s="199"/>
      <c r="O53" s="197">
        <v>0</v>
      </c>
      <c r="P53" s="198"/>
      <c r="Q53" s="198"/>
      <c r="R53" s="198"/>
      <c r="S53" s="199"/>
      <c r="T53" s="2"/>
    </row>
    <row r="54" spans="2:20" ht="30" customHeight="1" x14ac:dyDescent="0.25">
      <c r="B54" s="2"/>
      <c r="C54" s="207" t="s">
        <v>166</v>
      </c>
      <c r="D54" s="208"/>
      <c r="E54" s="208"/>
      <c r="F54" s="208"/>
      <c r="G54" s="209"/>
      <c r="H54" s="400" t="s">
        <v>189</v>
      </c>
      <c r="I54" s="401"/>
      <c r="J54" s="197">
        <v>0</v>
      </c>
      <c r="K54" s="198"/>
      <c r="L54" s="198"/>
      <c r="M54" s="198"/>
      <c r="N54" s="199"/>
      <c r="O54" s="197">
        <v>0</v>
      </c>
      <c r="P54" s="198"/>
      <c r="Q54" s="198"/>
      <c r="R54" s="198"/>
      <c r="S54" s="199"/>
      <c r="T54" s="2"/>
    </row>
    <row r="55" spans="2:20" x14ac:dyDescent="0.25">
      <c r="B55" s="2"/>
      <c r="C55" s="207" t="s">
        <v>199</v>
      </c>
      <c r="D55" s="208"/>
      <c r="E55" s="208"/>
      <c r="F55" s="208"/>
      <c r="G55" s="209"/>
      <c r="H55" s="400" t="s">
        <v>190</v>
      </c>
      <c r="I55" s="401"/>
      <c r="J55" s="231"/>
      <c r="K55" s="200"/>
      <c r="L55" s="200"/>
      <c r="M55" s="200"/>
      <c r="N55" s="254"/>
      <c r="O55" s="197"/>
      <c r="P55" s="198"/>
      <c r="Q55" s="198"/>
      <c r="R55" s="198"/>
      <c r="S55" s="199"/>
      <c r="T55" s="2"/>
    </row>
    <row r="56" spans="2:20" x14ac:dyDescent="0.25">
      <c r="B56" s="2"/>
      <c r="C56" s="207" t="s">
        <v>176</v>
      </c>
      <c r="D56" s="208"/>
      <c r="E56" s="208"/>
      <c r="F56" s="208"/>
      <c r="G56" s="209"/>
      <c r="H56" s="416" t="s">
        <v>102</v>
      </c>
      <c r="I56" s="417"/>
      <c r="J56" s="402">
        <f>SUM(J58:N62)</f>
        <v>0</v>
      </c>
      <c r="K56" s="403"/>
      <c r="L56" s="403"/>
      <c r="M56" s="403"/>
      <c r="N56" s="404"/>
      <c r="O56" s="402">
        <f>SUM(O58:S62)</f>
        <v>0</v>
      </c>
      <c r="P56" s="403"/>
      <c r="Q56" s="403"/>
      <c r="R56" s="403"/>
      <c r="S56" s="404"/>
      <c r="T56" s="2"/>
    </row>
    <row r="57" spans="2:20" ht="15" customHeight="1" x14ac:dyDescent="0.25">
      <c r="B57" s="2"/>
      <c r="C57" s="201" t="s">
        <v>151</v>
      </c>
      <c r="D57" s="202"/>
      <c r="E57" s="202"/>
      <c r="F57" s="202"/>
      <c r="G57" s="202"/>
      <c r="H57" s="416"/>
      <c r="I57" s="417"/>
      <c r="J57" s="412"/>
      <c r="K57" s="412"/>
      <c r="L57" s="412"/>
      <c r="M57" s="412"/>
      <c r="N57" s="413"/>
      <c r="O57" s="412"/>
      <c r="P57" s="412"/>
      <c r="Q57" s="412"/>
      <c r="R57" s="412"/>
      <c r="S57" s="413"/>
      <c r="T57" s="2"/>
    </row>
    <row r="58" spans="2:20" x14ac:dyDescent="0.25">
      <c r="B58" s="2"/>
      <c r="C58" s="207" t="s">
        <v>212</v>
      </c>
      <c r="D58" s="208"/>
      <c r="E58" s="208"/>
      <c r="F58" s="208"/>
      <c r="G58" s="208"/>
      <c r="H58" s="414" t="s">
        <v>191</v>
      </c>
      <c r="I58" s="415"/>
      <c r="J58" s="410">
        <v>0</v>
      </c>
      <c r="K58" s="410"/>
      <c r="L58" s="410"/>
      <c r="M58" s="410"/>
      <c r="N58" s="411"/>
      <c r="O58" s="409">
        <v>0</v>
      </c>
      <c r="P58" s="410"/>
      <c r="Q58" s="410"/>
      <c r="R58" s="410"/>
      <c r="S58" s="411"/>
      <c r="T58" s="2"/>
    </row>
    <row r="59" spans="2:20" ht="30" customHeight="1" x14ac:dyDescent="0.25">
      <c r="B59" s="2"/>
      <c r="C59" s="207" t="s">
        <v>213</v>
      </c>
      <c r="D59" s="208"/>
      <c r="E59" s="208"/>
      <c r="F59" s="208"/>
      <c r="G59" s="209"/>
      <c r="H59" s="414" t="s">
        <v>192</v>
      </c>
      <c r="I59" s="415"/>
      <c r="J59" s="409">
        <v>0</v>
      </c>
      <c r="K59" s="410"/>
      <c r="L59" s="410"/>
      <c r="M59" s="410"/>
      <c r="N59" s="411"/>
      <c r="O59" s="409">
        <v>0</v>
      </c>
      <c r="P59" s="410"/>
      <c r="Q59" s="410"/>
      <c r="R59" s="410"/>
      <c r="S59" s="411"/>
      <c r="T59" s="2"/>
    </row>
    <row r="60" spans="2:20" x14ac:dyDescent="0.25">
      <c r="B60" s="2"/>
      <c r="C60" s="207" t="s">
        <v>215</v>
      </c>
      <c r="D60" s="208"/>
      <c r="E60" s="208"/>
      <c r="F60" s="208"/>
      <c r="G60" s="209"/>
      <c r="H60" s="400" t="s">
        <v>193</v>
      </c>
      <c r="I60" s="401"/>
      <c r="J60" s="390"/>
      <c r="K60" s="391"/>
      <c r="L60" s="391"/>
      <c r="M60" s="391"/>
      <c r="N60" s="392"/>
      <c r="O60" s="409"/>
      <c r="P60" s="410"/>
      <c r="Q60" s="410"/>
      <c r="R60" s="410"/>
      <c r="S60" s="411"/>
      <c r="T60" s="2"/>
    </row>
    <row r="61" spans="2:20" ht="15" customHeight="1" x14ac:dyDescent="0.25">
      <c r="B61" s="2"/>
      <c r="C61" s="173" t="s">
        <v>214</v>
      </c>
      <c r="D61" s="174"/>
      <c r="E61" s="174"/>
      <c r="F61" s="174"/>
      <c r="G61" s="175"/>
      <c r="H61" s="400" t="s">
        <v>194</v>
      </c>
      <c r="I61" s="401"/>
      <c r="J61" s="390">
        <v>0</v>
      </c>
      <c r="K61" s="391"/>
      <c r="L61" s="391"/>
      <c r="M61" s="391"/>
      <c r="N61" s="392"/>
      <c r="O61" s="409">
        <v>0</v>
      </c>
      <c r="P61" s="410"/>
      <c r="Q61" s="410"/>
      <c r="R61" s="410"/>
      <c r="S61" s="411"/>
      <c r="T61" s="2"/>
    </row>
    <row r="62" spans="2:20" x14ac:dyDescent="0.25">
      <c r="B62" s="2"/>
      <c r="C62" s="399" t="s">
        <v>208</v>
      </c>
      <c r="D62" s="397"/>
      <c r="E62" s="397"/>
      <c r="F62" s="397"/>
      <c r="G62" s="398"/>
      <c r="H62" s="400" t="s">
        <v>195</v>
      </c>
      <c r="I62" s="401"/>
      <c r="J62" s="390"/>
      <c r="K62" s="391"/>
      <c r="L62" s="391"/>
      <c r="M62" s="391"/>
      <c r="N62" s="392"/>
      <c r="O62" s="409"/>
      <c r="P62" s="410"/>
      <c r="Q62" s="410"/>
      <c r="R62" s="410"/>
      <c r="S62" s="411"/>
      <c r="T62" s="2"/>
    </row>
    <row r="63" spans="2:20" ht="30" customHeight="1" x14ac:dyDescent="0.25">
      <c r="B63" s="2"/>
      <c r="C63" s="399" t="s">
        <v>313</v>
      </c>
      <c r="D63" s="397"/>
      <c r="E63" s="397"/>
      <c r="F63" s="397"/>
      <c r="G63" s="398"/>
      <c r="H63" s="400">
        <v>100</v>
      </c>
      <c r="I63" s="401"/>
      <c r="J63" s="393">
        <f>J50-J56</f>
        <v>4613</v>
      </c>
      <c r="K63" s="394"/>
      <c r="L63" s="394"/>
      <c r="M63" s="394"/>
      <c r="N63" s="395"/>
      <c r="O63" s="393">
        <f>O50-O56</f>
        <v>11383</v>
      </c>
      <c r="P63" s="394"/>
      <c r="Q63" s="394"/>
      <c r="R63" s="394"/>
      <c r="S63" s="395"/>
      <c r="T63" s="2"/>
    </row>
    <row r="64" spans="2:20" ht="44.25" customHeight="1" x14ac:dyDescent="0.25">
      <c r="B64" s="2"/>
      <c r="C64" s="399" t="s">
        <v>314</v>
      </c>
      <c r="D64" s="397"/>
      <c r="E64" s="397"/>
      <c r="F64" s="397"/>
      <c r="G64" s="398"/>
      <c r="H64" s="400">
        <v>110</v>
      </c>
      <c r="I64" s="401"/>
      <c r="J64" s="393">
        <f>J33+J48+J63</f>
        <v>0</v>
      </c>
      <c r="K64" s="394"/>
      <c r="L64" s="394"/>
      <c r="M64" s="394"/>
      <c r="N64" s="395"/>
      <c r="O64" s="393">
        <f>O33+O48+O63</f>
        <v>-1</v>
      </c>
      <c r="P64" s="394"/>
      <c r="Q64" s="394"/>
      <c r="R64" s="394"/>
      <c r="S64" s="395"/>
      <c r="T64" s="2"/>
    </row>
    <row r="65" spans="2:20" ht="30" customHeight="1" x14ac:dyDescent="0.25">
      <c r="B65" s="2"/>
      <c r="C65" s="396" t="s">
        <v>501</v>
      </c>
      <c r="D65" s="397"/>
      <c r="E65" s="397"/>
      <c r="F65" s="397"/>
      <c r="G65" s="398"/>
      <c r="H65" s="400">
        <v>120</v>
      </c>
      <c r="I65" s="401"/>
      <c r="J65" s="427">
        <f>'бухгатерский баланс '!N51</f>
        <v>0</v>
      </c>
      <c r="K65" s="428"/>
      <c r="L65" s="428"/>
      <c r="M65" s="428"/>
      <c r="N65" s="429"/>
      <c r="O65" s="197">
        <v>1</v>
      </c>
      <c r="P65" s="198"/>
      <c r="Q65" s="198"/>
      <c r="R65" s="198"/>
      <c r="S65" s="199"/>
      <c r="T65" s="2"/>
    </row>
    <row r="66" spans="2:20" ht="30" customHeight="1" x14ac:dyDescent="0.25">
      <c r="B66" s="2"/>
      <c r="C66" s="396" t="s">
        <v>502</v>
      </c>
      <c r="D66" s="397"/>
      <c r="E66" s="397"/>
      <c r="F66" s="397"/>
      <c r="G66" s="398"/>
      <c r="H66" s="425">
        <v>130</v>
      </c>
      <c r="I66" s="426"/>
      <c r="J66" s="393">
        <f>J65+J64</f>
        <v>0</v>
      </c>
      <c r="K66" s="394"/>
      <c r="L66" s="394"/>
      <c r="M66" s="394"/>
      <c r="N66" s="395"/>
      <c r="O66" s="393"/>
      <c r="P66" s="394"/>
      <c r="Q66" s="394"/>
      <c r="R66" s="394"/>
      <c r="S66" s="395"/>
      <c r="T66" s="2"/>
    </row>
    <row r="67" spans="2:20" x14ac:dyDescent="0.25">
      <c r="B67" s="2"/>
      <c r="C67" s="399" t="s">
        <v>315</v>
      </c>
      <c r="D67" s="397"/>
      <c r="E67" s="397"/>
      <c r="F67" s="397"/>
      <c r="G67" s="398"/>
      <c r="H67" s="400">
        <v>140</v>
      </c>
      <c r="I67" s="401"/>
      <c r="J67" s="231"/>
      <c r="K67" s="200"/>
      <c r="L67" s="200"/>
      <c r="M67" s="200"/>
      <c r="N67" s="254"/>
      <c r="O67" s="197"/>
      <c r="P67" s="198"/>
      <c r="Q67" s="198"/>
      <c r="R67" s="198"/>
      <c r="S67" s="199"/>
      <c r="T67" s="2"/>
    </row>
    <row r="68" spans="2:20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2:20" x14ac:dyDescent="0.25">
      <c r="B69" s="2"/>
      <c r="C69" s="301" t="s">
        <v>61</v>
      </c>
      <c r="D69" s="301"/>
      <c r="E69" s="3"/>
      <c r="F69" s="288"/>
      <c r="G69" s="288"/>
      <c r="H69" s="288"/>
      <c r="I69" s="80"/>
      <c r="J69" s="3"/>
      <c r="K69" s="288" t="str">
        <f>IF('бухгатерский баланс '!I98=0," ",'бухгатерский баланс '!I98)</f>
        <v>Адамович К.Ф.</v>
      </c>
      <c r="L69" s="288"/>
      <c r="M69" s="288"/>
      <c r="N69" s="288"/>
      <c r="O69" s="288"/>
      <c r="P69" s="288"/>
      <c r="Q69" s="2"/>
      <c r="R69" s="2"/>
      <c r="S69" s="2"/>
      <c r="T69" s="2"/>
    </row>
    <row r="70" spans="2:20" x14ac:dyDescent="0.25">
      <c r="B70" s="2"/>
      <c r="C70" s="19" t="s">
        <v>64</v>
      </c>
      <c r="D70" s="19"/>
      <c r="E70" s="19"/>
      <c r="F70" s="272" t="s">
        <v>63</v>
      </c>
      <c r="G70" s="272"/>
      <c r="H70" s="272"/>
      <c r="I70" s="19"/>
      <c r="J70" s="20"/>
      <c r="K70" s="272" t="s">
        <v>59</v>
      </c>
      <c r="L70" s="272"/>
      <c r="M70" s="272"/>
      <c r="N70" s="272"/>
      <c r="O70" s="272"/>
      <c r="P70" s="272"/>
      <c r="Q70" s="2"/>
      <c r="R70" s="2"/>
      <c r="S70" s="2"/>
      <c r="T70" s="2"/>
    </row>
    <row r="71" spans="2:20" x14ac:dyDescent="0.25">
      <c r="B71" s="2"/>
      <c r="C71" s="301" t="s">
        <v>62</v>
      </c>
      <c r="D71" s="301"/>
      <c r="E71" s="3"/>
      <c r="F71" s="288"/>
      <c r="G71" s="288"/>
      <c r="H71" s="288"/>
      <c r="I71" s="80"/>
      <c r="J71" s="3"/>
      <c r="K71" s="288" t="str">
        <f>IF('бухгатерский баланс '!I100=0," ",'бухгатерский баланс '!I100)</f>
        <v xml:space="preserve">Мешок И.Г. </v>
      </c>
      <c r="L71" s="288"/>
      <c r="M71" s="288"/>
      <c r="N71" s="288"/>
      <c r="O71" s="288"/>
      <c r="P71" s="288"/>
      <c r="Q71" s="2"/>
      <c r="R71" s="2"/>
      <c r="S71" s="2"/>
      <c r="T71" s="2"/>
    </row>
    <row r="72" spans="2:20" x14ac:dyDescent="0.25">
      <c r="B72" s="2"/>
      <c r="C72" s="26"/>
      <c r="D72" s="26"/>
      <c r="E72" s="26"/>
      <c r="F72" s="272" t="s">
        <v>63</v>
      </c>
      <c r="G72" s="272"/>
      <c r="H72" s="272"/>
      <c r="I72" s="19"/>
      <c r="J72" s="20"/>
      <c r="K72" s="272" t="s">
        <v>59</v>
      </c>
      <c r="L72" s="272"/>
      <c r="M72" s="272"/>
      <c r="N72" s="272"/>
      <c r="O72" s="272"/>
      <c r="P72" s="272"/>
      <c r="Q72" s="2"/>
      <c r="R72" s="2"/>
      <c r="S72" s="2"/>
      <c r="T72" s="2"/>
    </row>
    <row r="73" spans="2:20" x14ac:dyDescent="0.25">
      <c r="B73" s="2"/>
      <c r="C73" s="286"/>
      <c r="D73" s="286"/>
      <c r="E73" s="2"/>
      <c r="F73" s="2"/>
      <c r="G73" s="2"/>
      <c r="H73" s="2"/>
      <c r="I73" s="2"/>
      <c r="J73" s="2"/>
      <c r="K73" s="2"/>
      <c r="L73" s="2"/>
      <c r="M73" s="2"/>
      <c r="N73" s="48"/>
      <c r="O73" s="2"/>
      <c r="P73" s="2"/>
      <c r="Q73" s="2"/>
      <c r="R73" s="2"/>
      <c r="S73" s="2"/>
      <c r="T73" s="2"/>
    </row>
    <row r="74" spans="2:20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2:20" ht="6" customHeight="1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</sheetData>
  <mergeCells count="226">
    <mergeCell ref="L3:S3"/>
    <mergeCell ref="H32:I32"/>
    <mergeCell ref="H33:I33"/>
    <mergeCell ref="H48:I48"/>
    <mergeCell ref="H36:I36"/>
    <mergeCell ref="H65:I65"/>
    <mergeCell ref="H47:I47"/>
    <mergeCell ref="H56:I56"/>
    <mergeCell ref="H57:I57"/>
    <mergeCell ref="H21:I21"/>
    <mergeCell ref="H22:I22"/>
    <mergeCell ref="H23:I23"/>
    <mergeCell ref="J23:N23"/>
    <mergeCell ref="O23:S23"/>
    <mergeCell ref="J21:N21"/>
    <mergeCell ref="O21:S21"/>
    <mergeCell ref="J22:N22"/>
    <mergeCell ref="O22:S22"/>
    <mergeCell ref="I7:K7"/>
    <mergeCell ref="L7:Q7"/>
    <mergeCell ref="H60:I60"/>
    <mergeCell ref="J45:N45"/>
    <mergeCell ref="C6:S6"/>
    <mergeCell ref="F7:G7"/>
    <mergeCell ref="K17:L17"/>
    <mergeCell ref="P17:Q17"/>
    <mergeCell ref="J65:N65"/>
    <mergeCell ref="O65:S65"/>
    <mergeCell ref="C62:G62"/>
    <mergeCell ref="J62:N62"/>
    <mergeCell ref="J61:N61"/>
    <mergeCell ref="H63:I63"/>
    <mergeCell ref="O64:S64"/>
    <mergeCell ref="C63:G63"/>
    <mergeCell ref="O62:S62"/>
    <mergeCell ref="H62:I62"/>
    <mergeCell ref="O63:S63"/>
    <mergeCell ref="J63:N63"/>
    <mergeCell ref="C59:G59"/>
    <mergeCell ref="J59:N59"/>
    <mergeCell ref="O59:S59"/>
    <mergeCell ref="H58:I58"/>
    <mergeCell ref="H59:I59"/>
    <mergeCell ref="O61:S61"/>
    <mergeCell ref="H61:I61"/>
    <mergeCell ref="C61:G61"/>
    <mergeCell ref="O35:S35"/>
    <mergeCell ref="H54:I54"/>
    <mergeCell ref="J52:N52"/>
    <mergeCell ref="C47:G47"/>
    <mergeCell ref="C46:G46"/>
    <mergeCell ref="C71:D71"/>
    <mergeCell ref="F71:H71"/>
    <mergeCell ref="K71:P71"/>
    <mergeCell ref="C66:G66"/>
    <mergeCell ref="J66:N66"/>
    <mergeCell ref="O66:S66"/>
    <mergeCell ref="H67:I67"/>
    <mergeCell ref="H66:I66"/>
    <mergeCell ref="C69:D69"/>
    <mergeCell ref="F69:H69"/>
    <mergeCell ref="K69:P69"/>
    <mergeCell ref="K70:P70"/>
    <mergeCell ref="O56:S56"/>
    <mergeCell ref="O48:S48"/>
    <mergeCell ref="J55:N55"/>
    <mergeCell ref="O55:S55"/>
    <mergeCell ref="O31:S31"/>
    <mergeCell ref="O32:S32"/>
    <mergeCell ref="O39:S39"/>
    <mergeCell ref="O36:S36"/>
    <mergeCell ref="C58:G58"/>
    <mergeCell ref="J58:N58"/>
    <mergeCell ref="O58:S58"/>
    <mergeCell ref="C52:G52"/>
    <mergeCell ref="C48:G48"/>
    <mergeCell ref="H51:I51"/>
    <mergeCell ref="O40:S40"/>
    <mergeCell ref="O33:S33"/>
    <mergeCell ref="O37:S37"/>
    <mergeCell ref="H46:I46"/>
    <mergeCell ref="J37:N37"/>
    <mergeCell ref="J38:N38"/>
    <mergeCell ref="C54:G54"/>
    <mergeCell ref="J54:N54"/>
    <mergeCell ref="O54:S54"/>
    <mergeCell ref="H53:I53"/>
    <mergeCell ref="O53:S53"/>
    <mergeCell ref="O43:S43"/>
    <mergeCell ref="O42:S42"/>
    <mergeCell ref="O41:S41"/>
    <mergeCell ref="O52:S52"/>
    <mergeCell ref="O50:S50"/>
    <mergeCell ref="O51:S51"/>
    <mergeCell ref="C43:G43"/>
    <mergeCell ref="C44:G44"/>
    <mergeCell ref="C51:G51"/>
    <mergeCell ref="O45:S45"/>
    <mergeCell ref="J51:N51"/>
    <mergeCell ref="H50:I50"/>
    <mergeCell ref="C45:G45"/>
    <mergeCell ref="J46:N46"/>
    <mergeCell ref="H35:I35"/>
    <mergeCell ref="H38:I38"/>
    <mergeCell ref="J43:N43"/>
    <mergeCell ref="J50:N50"/>
    <mergeCell ref="J48:N48"/>
    <mergeCell ref="J47:N47"/>
    <mergeCell ref="J35:N35"/>
    <mergeCell ref="O38:S38"/>
    <mergeCell ref="O46:S46"/>
    <mergeCell ref="O44:S44"/>
    <mergeCell ref="O47:S47"/>
    <mergeCell ref="F12:S12"/>
    <mergeCell ref="F13:S13"/>
    <mergeCell ref="C33:G33"/>
    <mergeCell ref="C32:G32"/>
    <mergeCell ref="C29:G29"/>
    <mergeCell ref="C28:G28"/>
    <mergeCell ref="J33:N33"/>
    <mergeCell ref="O30:S30"/>
    <mergeCell ref="J30:N30"/>
    <mergeCell ref="C30:G30"/>
    <mergeCell ref="J32:N32"/>
    <mergeCell ref="H30:I30"/>
    <mergeCell ref="H28:I28"/>
    <mergeCell ref="H29:I29"/>
    <mergeCell ref="J28:N28"/>
    <mergeCell ref="C15:E15"/>
    <mergeCell ref="O18:S18"/>
    <mergeCell ref="H27:I27"/>
    <mergeCell ref="J27:N27"/>
    <mergeCell ref="H24:I24"/>
    <mergeCell ref="H25:I25"/>
    <mergeCell ref="J25:N25"/>
    <mergeCell ref="H26:I26"/>
    <mergeCell ref="O28:S28"/>
    <mergeCell ref="C10:E10"/>
    <mergeCell ref="O29:S29"/>
    <mergeCell ref="O26:S26"/>
    <mergeCell ref="H17:I18"/>
    <mergeCell ref="J18:N18"/>
    <mergeCell ref="O19:S19"/>
    <mergeCell ref="O27:S27"/>
    <mergeCell ref="C17:G18"/>
    <mergeCell ref="O20:S20"/>
    <mergeCell ref="C13:E13"/>
    <mergeCell ref="F14:S14"/>
    <mergeCell ref="C14:E14"/>
    <mergeCell ref="O24:S24"/>
    <mergeCell ref="J24:N24"/>
    <mergeCell ref="C19:G19"/>
    <mergeCell ref="H19:I19"/>
    <mergeCell ref="O25:S25"/>
    <mergeCell ref="J29:N29"/>
    <mergeCell ref="C12:E12"/>
    <mergeCell ref="C23:G23"/>
    <mergeCell ref="C22:G22"/>
    <mergeCell ref="F15:S15"/>
    <mergeCell ref="F10:S10"/>
    <mergeCell ref="F11:S11"/>
    <mergeCell ref="C38:G38"/>
    <mergeCell ref="C37:G37"/>
    <mergeCell ref="J39:N39"/>
    <mergeCell ref="H45:I45"/>
    <mergeCell ref="H41:I41"/>
    <mergeCell ref="H42:I42"/>
    <mergeCell ref="J44:N44"/>
    <mergeCell ref="H44:I44"/>
    <mergeCell ref="J36:N36"/>
    <mergeCell ref="C40:G40"/>
    <mergeCell ref="C42:G42"/>
    <mergeCell ref="C36:G36"/>
    <mergeCell ref="H39:I39"/>
    <mergeCell ref="H43:I43"/>
    <mergeCell ref="H40:I40"/>
    <mergeCell ref="J41:N41"/>
    <mergeCell ref="H37:I37"/>
    <mergeCell ref="P4:S4"/>
    <mergeCell ref="C60:G60"/>
    <mergeCell ref="C39:G39"/>
    <mergeCell ref="H64:I64"/>
    <mergeCell ref="F9:S9"/>
    <mergeCell ref="J19:N19"/>
    <mergeCell ref="J40:N40"/>
    <mergeCell ref="C24:G24"/>
    <mergeCell ref="C21:G21"/>
    <mergeCell ref="O60:S60"/>
    <mergeCell ref="F5:L5"/>
    <mergeCell ref="C34:N34"/>
    <mergeCell ref="C49:N49"/>
    <mergeCell ref="C9:E9"/>
    <mergeCell ref="C64:G64"/>
    <mergeCell ref="J57:N57"/>
    <mergeCell ref="H52:I52"/>
    <mergeCell ref="C53:G53"/>
    <mergeCell ref="J53:N53"/>
    <mergeCell ref="C56:G56"/>
    <mergeCell ref="J56:N56"/>
    <mergeCell ref="H55:I55"/>
    <mergeCell ref="O57:S57"/>
    <mergeCell ref="C55:G55"/>
    <mergeCell ref="J60:N60"/>
    <mergeCell ref="C57:G57"/>
    <mergeCell ref="C20:N20"/>
    <mergeCell ref="C11:E11"/>
    <mergeCell ref="C73:D73"/>
    <mergeCell ref="J64:N64"/>
    <mergeCell ref="F72:H72"/>
    <mergeCell ref="K72:P72"/>
    <mergeCell ref="C65:G65"/>
    <mergeCell ref="C67:G67"/>
    <mergeCell ref="J67:N67"/>
    <mergeCell ref="O67:S67"/>
    <mergeCell ref="F70:H70"/>
    <mergeCell ref="C35:G35"/>
    <mergeCell ref="C31:G31"/>
    <mergeCell ref="H31:I31"/>
    <mergeCell ref="J31:N31"/>
    <mergeCell ref="C26:G26"/>
    <mergeCell ref="C27:G27"/>
    <mergeCell ref="C25:G25"/>
    <mergeCell ref="J26:N26"/>
    <mergeCell ref="C50:G50"/>
    <mergeCell ref="J42:N42"/>
    <mergeCell ref="C41:G41"/>
  </mergeCells>
  <phoneticPr fontId="0" type="noConversion"/>
  <conditionalFormatting sqref="U93">
    <cfRule type="expression" dxfId="1" priority="1" stopIfTrue="1">
      <formula>ABS($U$51)&gt;0.9</formula>
    </cfRule>
  </conditionalFormatting>
  <conditionalFormatting sqref="T93">
    <cfRule type="expression" dxfId="0" priority="2" stopIfTrue="1">
      <formula>ABS($T$51)&gt;0.9</formula>
    </cfRule>
  </conditionalFormatting>
  <pageMargins left="0.31496062992125984" right="0.31496062992125984" top="0.31496062992125984" bottom="0.31496062992125984" header="0.27559055118110237" footer="0.27559055118110237"/>
  <pageSetup paperSize="9" scale="9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54"/>
  </sheetPr>
  <dimension ref="A2:A132"/>
  <sheetViews>
    <sheetView tabSelected="1" topLeftCell="A103" zoomScaleNormal="100" zoomScaleSheetLayoutView="100" workbookViewId="0">
      <selection activeCell="D23" sqref="D23"/>
    </sheetView>
  </sheetViews>
  <sheetFormatPr defaultRowHeight="15" x14ac:dyDescent="0.25"/>
  <cols>
    <col min="1" max="1" width="97.140625" style="117" customWidth="1"/>
    <col min="2" max="16384" width="9.140625" style="117"/>
  </cols>
  <sheetData>
    <row r="2" spans="1:1" ht="16.5" x14ac:dyDescent="0.25">
      <c r="A2" s="118" t="s">
        <v>375</v>
      </c>
    </row>
    <row r="3" spans="1:1" ht="16.5" x14ac:dyDescent="0.25">
      <c r="A3" s="118" t="s">
        <v>376</v>
      </c>
    </row>
    <row r="5" spans="1:1" ht="16.5" customHeight="1" x14ac:dyDescent="0.25">
      <c r="A5" s="118" t="s">
        <v>377</v>
      </c>
    </row>
    <row r="6" spans="1:1" x14ac:dyDescent="0.25">
      <c r="A6" s="118" t="s">
        <v>378</v>
      </c>
    </row>
    <row r="8" spans="1:1" x14ac:dyDescent="0.25">
      <c r="A8" s="118" t="s">
        <v>379</v>
      </c>
    </row>
    <row r="9" spans="1:1" x14ac:dyDescent="0.25">
      <c r="A9" s="118" t="s">
        <v>380</v>
      </c>
    </row>
    <row r="10" spans="1:1" x14ac:dyDescent="0.25">
      <c r="A10" s="118" t="s">
        <v>381</v>
      </c>
    </row>
    <row r="11" spans="1:1" x14ac:dyDescent="0.25">
      <c r="A11" s="118" t="s">
        <v>382</v>
      </c>
    </row>
    <row r="12" spans="1:1" x14ac:dyDescent="0.25">
      <c r="A12" s="118" t="s">
        <v>383</v>
      </c>
    </row>
    <row r="13" spans="1:1" x14ac:dyDescent="0.25">
      <c r="A13" s="118" t="s">
        <v>384</v>
      </c>
    </row>
    <row r="14" spans="1:1" x14ac:dyDescent="0.25">
      <c r="A14" s="118" t="s">
        <v>385</v>
      </c>
    </row>
    <row r="16" spans="1:1" x14ac:dyDescent="0.25">
      <c r="A16" s="118" t="s">
        <v>386</v>
      </c>
    </row>
    <row r="17" spans="1:1" x14ac:dyDescent="0.25">
      <c r="A17" s="118" t="s">
        <v>387</v>
      </c>
    </row>
    <row r="18" spans="1:1" x14ac:dyDescent="0.25">
      <c r="A18" s="118" t="s">
        <v>388</v>
      </c>
    </row>
    <row r="19" spans="1:1" x14ac:dyDescent="0.25">
      <c r="A19" s="118" t="s">
        <v>389</v>
      </c>
    </row>
    <row r="21" spans="1:1" x14ac:dyDescent="0.25">
      <c r="A21" s="118" t="s">
        <v>390</v>
      </c>
    </row>
    <row r="22" spans="1:1" x14ac:dyDescent="0.25">
      <c r="A22" s="118" t="s">
        <v>391</v>
      </c>
    </row>
    <row r="23" spans="1:1" x14ac:dyDescent="0.25">
      <c r="A23" s="118" t="s">
        <v>392</v>
      </c>
    </row>
    <row r="24" spans="1:1" x14ac:dyDescent="0.25">
      <c r="A24" s="118" t="s">
        <v>393</v>
      </c>
    </row>
    <row r="25" spans="1:1" x14ac:dyDescent="0.25">
      <c r="A25" s="118" t="s">
        <v>394</v>
      </c>
    </row>
    <row r="27" spans="1:1" x14ac:dyDescent="0.25">
      <c r="A27" s="118" t="s">
        <v>395</v>
      </c>
    </row>
    <row r="28" spans="1:1" x14ac:dyDescent="0.25">
      <c r="A28" s="121" t="s">
        <v>396</v>
      </c>
    </row>
    <row r="29" spans="1:1" x14ac:dyDescent="0.25">
      <c r="A29" s="121" t="s">
        <v>397</v>
      </c>
    </row>
    <row r="30" spans="1:1" x14ac:dyDescent="0.25">
      <c r="A30" s="121" t="s">
        <v>398</v>
      </c>
    </row>
    <row r="31" spans="1:1" x14ac:dyDescent="0.25">
      <c r="A31" s="121" t="s">
        <v>399</v>
      </c>
    </row>
    <row r="32" spans="1:1" x14ac:dyDescent="0.25">
      <c r="A32" s="121" t="s">
        <v>400</v>
      </c>
    </row>
    <row r="33" spans="1:1" x14ac:dyDescent="0.25">
      <c r="A33" s="121" t="s">
        <v>401</v>
      </c>
    </row>
    <row r="34" spans="1:1" x14ac:dyDescent="0.25">
      <c r="A34" s="121" t="s">
        <v>402</v>
      </c>
    </row>
    <row r="35" spans="1:1" x14ac:dyDescent="0.25">
      <c r="A35" s="121" t="s">
        <v>403</v>
      </c>
    </row>
    <row r="36" spans="1:1" x14ac:dyDescent="0.25">
      <c r="A36" s="121" t="s">
        <v>404</v>
      </c>
    </row>
    <row r="37" spans="1:1" x14ac:dyDescent="0.25">
      <c r="A37" s="121" t="s">
        <v>405</v>
      </c>
    </row>
    <row r="38" spans="1:1" x14ac:dyDescent="0.25">
      <c r="A38" s="121" t="s">
        <v>406</v>
      </c>
    </row>
    <row r="39" spans="1:1" x14ac:dyDescent="0.25">
      <c r="A39" s="121" t="s">
        <v>407</v>
      </c>
    </row>
    <row r="40" spans="1:1" x14ac:dyDescent="0.25">
      <c r="A40" s="121" t="s">
        <v>408</v>
      </c>
    </row>
    <row r="42" spans="1:1" x14ac:dyDescent="0.25">
      <c r="A42" s="118" t="s">
        <v>409</v>
      </c>
    </row>
    <row r="43" spans="1:1" x14ac:dyDescent="0.25">
      <c r="A43" s="118" t="s">
        <v>410</v>
      </c>
    </row>
    <row r="44" spans="1:1" x14ac:dyDescent="0.25">
      <c r="A44" s="118" t="s">
        <v>411</v>
      </c>
    </row>
    <row r="45" spans="1:1" x14ac:dyDescent="0.25">
      <c r="A45" s="118" t="s">
        <v>412</v>
      </c>
    </row>
    <row r="46" spans="1:1" ht="8.25" customHeight="1" x14ac:dyDescent="0.25"/>
    <row r="47" spans="1:1" x14ac:dyDescent="0.25">
      <c r="A47" s="118" t="s">
        <v>413</v>
      </c>
    </row>
    <row r="48" spans="1:1" x14ac:dyDescent="0.25">
      <c r="A48" s="118" t="s">
        <v>414</v>
      </c>
    </row>
    <row r="49" spans="1:1" x14ac:dyDescent="0.25">
      <c r="A49" s="118" t="s">
        <v>415</v>
      </c>
    </row>
    <row r="50" spans="1:1" ht="7.5" customHeight="1" x14ac:dyDescent="0.25"/>
    <row r="51" spans="1:1" x14ac:dyDescent="0.25">
      <c r="A51" s="118" t="s">
        <v>416</v>
      </c>
    </row>
    <row r="52" spans="1:1" x14ac:dyDescent="0.25">
      <c r="A52" s="118" t="s">
        <v>417</v>
      </c>
    </row>
    <row r="53" spans="1:1" x14ac:dyDescent="0.25">
      <c r="A53" s="118" t="s">
        <v>418</v>
      </c>
    </row>
    <row r="54" spans="1:1" x14ac:dyDescent="0.25">
      <c r="A54" s="118" t="s">
        <v>419</v>
      </c>
    </row>
    <row r="55" spans="1:1" x14ac:dyDescent="0.25">
      <c r="A55" s="118" t="s">
        <v>420</v>
      </c>
    </row>
    <row r="56" spans="1:1" x14ac:dyDescent="0.25">
      <c r="A56" s="118" t="s">
        <v>421</v>
      </c>
    </row>
    <row r="57" spans="1:1" x14ac:dyDescent="0.25">
      <c r="A57" s="118" t="s">
        <v>422</v>
      </c>
    </row>
    <row r="58" spans="1:1" x14ac:dyDescent="0.25">
      <c r="A58" s="118" t="s">
        <v>423</v>
      </c>
    </row>
    <row r="59" spans="1:1" x14ac:dyDescent="0.25">
      <c r="A59" s="118" t="s">
        <v>424</v>
      </c>
    </row>
    <row r="60" spans="1:1" x14ac:dyDescent="0.25">
      <c r="A60" s="118" t="s">
        <v>425</v>
      </c>
    </row>
    <row r="61" spans="1:1" x14ac:dyDescent="0.25">
      <c r="A61" s="118" t="s">
        <v>426</v>
      </c>
    </row>
    <row r="62" spans="1:1" x14ac:dyDescent="0.25">
      <c r="A62" s="118" t="s">
        <v>427</v>
      </c>
    </row>
    <row r="63" spans="1:1" x14ac:dyDescent="0.25">
      <c r="A63" s="118" t="s">
        <v>428</v>
      </c>
    </row>
    <row r="64" spans="1:1" x14ac:dyDescent="0.25">
      <c r="A64" s="118" t="s">
        <v>429</v>
      </c>
    </row>
    <row r="65" spans="1:1" ht="8.25" customHeight="1" x14ac:dyDescent="0.25"/>
    <row r="66" spans="1:1" x14ac:dyDescent="0.25">
      <c r="A66" s="118" t="s">
        <v>430</v>
      </c>
    </row>
    <row r="67" spans="1:1" x14ac:dyDescent="0.25">
      <c r="A67" s="118" t="s">
        <v>431</v>
      </c>
    </row>
    <row r="68" spans="1:1" x14ac:dyDescent="0.25">
      <c r="A68" s="118" t="s">
        <v>432</v>
      </c>
    </row>
    <row r="69" spans="1:1" x14ac:dyDescent="0.25">
      <c r="A69" s="118" t="s">
        <v>433</v>
      </c>
    </row>
    <row r="70" spans="1:1" x14ac:dyDescent="0.25">
      <c r="A70" s="118" t="s">
        <v>434</v>
      </c>
    </row>
    <row r="71" spans="1:1" x14ac:dyDescent="0.25">
      <c r="A71" s="118" t="s">
        <v>435</v>
      </c>
    </row>
    <row r="72" spans="1:1" x14ac:dyDescent="0.25">
      <c r="A72" s="118" t="s">
        <v>436</v>
      </c>
    </row>
    <row r="73" spans="1:1" x14ac:dyDescent="0.25">
      <c r="A73" s="118" t="s">
        <v>437</v>
      </c>
    </row>
    <row r="74" spans="1:1" x14ac:dyDescent="0.25">
      <c r="A74" s="118" t="s">
        <v>438</v>
      </c>
    </row>
    <row r="75" spans="1:1" x14ac:dyDescent="0.25">
      <c r="A75" s="118" t="s">
        <v>439</v>
      </c>
    </row>
    <row r="76" spans="1:1" x14ac:dyDescent="0.25">
      <c r="A76" s="118" t="s">
        <v>440</v>
      </c>
    </row>
    <row r="77" spans="1:1" x14ac:dyDescent="0.25">
      <c r="A77" s="118" t="s">
        <v>441</v>
      </c>
    </row>
    <row r="78" spans="1:1" x14ac:dyDescent="0.25">
      <c r="A78" s="118" t="s">
        <v>442</v>
      </c>
    </row>
    <row r="79" spans="1:1" x14ac:dyDescent="0.25">
      <c r="A79" s="118" t="s">
        <v>443</v>
      </c>
    </row>
    <row r="80" spans="1:1" x14ac:dyDescent="0.25">
      <c r="A80" s="118" t="s">
        <v>444</v>
      </c>
    </row>
    <row r="81" spans="1:1" x14ac:dyDescent="0.25">
      <c r="A81" s="118" t="s">
        <v>445</v>
      </c>
    </row>
    <row r="82" spans="1:1" x14ac:dyDescent="0.25">
      <c r="A82" s="118" t="s">
        <v>446</v>
      </c>
    </row>
    <row r="83" spans="1:1" x14ac:dyDescent="0.25">
      <c r="A83" s="118" t="s">
        <v>447</v>
      </c>
    </row>
    <row r="84" spans="1:1" x14ac:dyDescent="0.25">
      <c r="A84" s="118" t="s">
        <v>448</v>
      </c>
    </row>
    <row r="85" spans="1:1" x14ac:dyDescent="0.25">
      <c r="A85" s="118" t="s">
        <v>449</v>
      </c>
    </row>
    <row r="86" spans="1:1" x14ac:dyDescent="0.25">
      <c r="A86" s="118" t="s">
        <v>450</v>
      </c>
    </row>
    <row r="87" spans="1:1" x14ac:dyDescent="0.25">
      <c r="A87" s="118" t="s">
        <v>451</v>
      </c>
    </row>
    <row r="88" spans="1:1" x14ac:dyDescent="0.25">
      <c r="A88" s="118" t="s">
        <v>452</v>
      </c>
    </row>
    <row r="89" spans="1:1" x14ac:dyDescent="0.25">
      <c r="A89" s="118" t="s">
        <v>453</v>
      </c>
    </row>
    <row r="90" spans="1:1" x14ac:dyDescent="0.25">
      <c r="A90" s="118" t="s">
        <v>454</v>
      </c>
    </row>
    <row r="91" spans="1:1" x14ac:dyDescent="0.25">
      <c r="A91" s="118" t="s">
        <v>455</v>
      </c>
    </row>
    <row r="92" spans="1:1" x14ac:dyDescent="0.25">
      <c r="A92" s="118" t="s">
        <v>456</v>
      </c>
    </row>
    <row r="93" spans="1:1" x14ac:dyDescent="0.25">
      <c r="A93" s="118" t="s">
        <v>457</v>
      </c>
    </row>
    <row r="94" spans="1:1" x14ac:dyDescent="0.25">
      <c r="A94" s="118" t="s">
        <v>458</v>
      </c>
    </row>
    <row r="95" spans="1:1" x14ac:dyDescent="0.25">
      <c r="A95" s="118" t="s">
        <v>459</v>
      </c>
    </row>
    <row r="96" spans="1:1" x14ac:dyDescent="0.25">
      <c r="A96" s="118" t="s">
        <v>460</v>
      </c>
    </row>
    <row r="97" spans="1:1" x14ac:dyDescent="0.25">
      <c r="A97" s="118" t="s">
        <v>461</v>
      </c>
    </row>
    <row r="98" spans="1:1" x14ac:dyDescent="0.25">
      <c r="A98" s="118" t="s">
        <v>462</v>
      </c>
    </row>
    <row r="99" spans="1:1" x14ac:dyDescent="0.25">
      <c r="A99" s="118" t="s">
        <v>463</v>
      </c>
    </row>
    <row r="100" spans="1:1" x14ac:dyDescent="0.25">
      <c r="A100" s="118" t="s">
        <v>464</v>
      </c>
    </row>
    <row r="101" spans="1:1" x14ac:dyDescent="0.25">
      <c r="A101" s="118" t="s">
        <v>465</v>
      </c>
    </row>
    <row r="102" spans="1:1" x14ac:dyDescent="0.25">
      <c r="A102" s="118" t="s">
        <v>466</v>
      </c>
    </row>
    <row r="103" spans="1:1" x14ac:dyDescent="0.25">
      <c r="A103" s="118" t="s">
        <v>467</v>
      </c>
    </row>
    <row r="104" spans="1:1" x14ac:dyDescent="0.25">
      <c r="A104" s="118" t="s">
        <v>468</v>
      </c>
    </row>
    <row r="105" spans="1:1" x14ac:dyDescent="0.25">
      <c r="A105" s="118" t="s">
        <v>469</v>
      </c>
    </row>
    <row r="106" spans="1:1" x14ac:dyDescent="0.25">
      <c r="A106" s="118" t="s">
        <v>470</v>
      </c>
    </row>
    <row r="107" spans="1:1" x14ac:dyDescent="0.25">
      <c r="A107" s="118" t="s">
        <v>471</v>
      </c>
    </row>
    <row r="108" spans="1:1" x14ac:dyDescent="0.25">
      <c r="A108" s="118" t="s">
        <v>472</v>
      </c>
    </row>
    <row r="109" spans="1:1" x14ac:dyDescent="0.25">
      <c r="A109" s="118" t="s">
        <v>473</v>
      </c>
    </row>
    <row r="110" spans="1:1" x14ac:dyDescent="0.25">
      <c r="A110" s="118" t="s">
        <v>474</v>
      </c>
    </row>
    <row r="111" spans="1:1" x14ac:dyDescent="0.25">
      <c r="A111" s="122" t="s">
        <v>481</v>
      </c>
    </row>
    <row r="113" spans="1:1" x14ac:dyDescent="0.25">
      <c r="A113" s="123" t="s">
        <v>482</v>
      </c>
    </row>
    <row r="114" spans="1:1" x14ac:dyDescent="0.25">
      <c r="A114" s="123" t="s">
        <v>483</v>
      </c>
    </row>
    <row r="115" spans="1:1" x14ac:dyDescent="0.25">
      <c r="A115" s="120" t="s">
        <v>485</v>
      </c>
    </row>
    <row r="116" spans="1:1" x14ac:dyDescent="0.25">
      <c r="A116" s="125" t="s">
        <v>504</v>
      </c>
    </row>
    <row r="117" spans="1:1" x14ac:dyDescent="0.25">
      <c r="A117" s="122" t="s">
        <v>148</v>
      </c>
    </row>
    <row r="118" spans="1:1" x14ac:dyDescent="0.25">
      <c r="A118" s="120" t="s">
        <v>486</v>
      </c>
    </row>
    <row r="119" spans="1:1" x14ac:dyDescent="0.25">
      <c r="A119" s="122" t="s">
        <v>484</v>
      </c>
    </row>
    <row r="120" spans="1:1" x14ac:dyDescent="0.25">
      <c r="A120" s="119" t="s">
        <v>475</v>
      </c>
    </row>
    <row r="121" spans="1:1" x14ac:dyDescent="0.25">
      <c r="A121" s="119" t="s">
        <v>476</v>
      </c>
    </row>
    <row r="123" spans="1:1" x14ac:dyDescent="0.25">
      <c r="A123" s="119" t="s">
        <v>477</v>
      </c>
    </row>
    <row r="124" spans="1:1" x14ac:dyDescent="0.25">
      <c r="A124" s="119" t="s">
        <v>478</v>
      </c>
    </row>
    <row r="125" spans="1:1" x14ac:dyDescent="0.25">
      <c r="A125" s="119" t="s">
        <v>479</v>
      </c>
    </row>
    <row r="126" spans="1:1" x14ac:dyDescent="0.25">
      <c r="A126" s="119" t="s">
        <v>480</v>
      </c>
    </row>
    <row r="128" spans="1:1" x14ac:dyDescent="0.25">
      <c r="A128" s="118"/>
    </row>
    <row r="130" spans="1:1" x14ac:dyDescent="0.25">
      <c r="A130" s="118"/>
    </row>
    <row r="131" spans="1:1" x14ac:dyDescent="0.25">
      <c r="A131" s="118"/>
    </row>
    <row r="132" spans="1:1" x14ac:dyDescent="0.25">
      <c r="A132" s="118"/>
    </row>
  </sheetData>
  <phoneticPr fontId="0" type="noConversion"/>
  <pageMargins left="0.31496062992125984" right="0.31496062992125984" top="0.31496062992125984" bottom="0.31496062992125984" header="0.27559055118110237" footer="0.27559055118110237"/>
  <pageSetup paperSize="9" scale="9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6"/>
  </sheetPr>
  <dimension ref="A1:D75"/>
  <sheetViews>
    <sheetView workbookViewId="0">
      <selection activeCell="B10" sqref="B10"/>
    </sheetView>
  </sheetViews>
  <sheetFormatPr defaultRowHeight="13.5" x14ac:dyDescent="0.2"/>
  <cols>
    <col min="1" max="1" width="3" style="104" bestFit="1" customWidth="1"/>
    <col min="2" max="2" width="86.85546875" style="104" customWidth="1"/>
    <col min="3" max="4" width="5.5703125" style="104" customWidth="1"/>
    <col min="5" max="16384" width="9.140625" style="104"/>
  </cols>
  <sheetData>
    <row r="1" spans="1:4" s="102" customFormat="1" x14ac:dyDescent="0.2">
      <c r="A1" s="100">
        <f>ROW()</f>
        <v>1</v>
      </c>
      <c r="B1" s="100" t="s">
        <v>223</v>
      </c>
      <c r="C1" s="101">
        <v>1.5</v>
      </c>
      <c r="D1" s="101">
        <v>0.2</v>
      </c>
    </row>
    <row r="2" spans="1:4" s="102" customFormat="1" x14ac:dyDescent="0.2">
      <c r="A2" s="100">
        <f>ROW()</f>
        <v>2</v>
      </c>
      <c r="B2" s="100" t="s">
        <v>224</v>
      </c>
      <c r="C2" s="101">
        <v>1.5</v>
      </c>
      <c r="D2" s="101">
        <v>0.2</v>
      </c>
    </row>
    <row r="3" spans="1:4" s="102" customFormat="1" x14ac:dyDescent="0.2">
      <c r="A3" s="100">
        <f>ROW()</f>
        <v>3</v>
      </c>
      <c r="B3" s="100" t="s">
        <v>225</v>
      </c>
      <c r="C3" s="101">
        <v>1.5</v>
      </c>
      <c r="D3" s="101">
        <v>0.2</v>
      </c>
    </row>
    <row r="4" spans="1:4" s="102" customFormat="1" x14ac:dyDescent="0.2">
      <c r="A4" s="100">
        <f>ROW()</f>
        <v>4</v>
      </c>
      <c r="B4" s="100" t="s">
        <v>226</v>
      </c>
      <c r="C4" s="103">
        <v>1.7</v>
      </c>
      <c r="D4" s="101">
        <v>0.3</v>
      </c>
    </row>
    <row r="5" spans="1:4" s="102" customFormat="1" x14ac:dyDescent="0.2">
      <c r="A5" s="100">
        <f>ROW()</f>
        <v>5</v>
      </c>
      <c r="B5" s="100" t="s">
        <v>227</v>
      </c>
      <c r="C5" s="101">
        <v>1.2</v>
      </c>
      <c r="D5" s="101">
        <v>0.15</v>
      </c>
    </row>
    <row r="6" spans="1:4" s="102" customFormat="1" x14ac:dyDescent="0.2">
      <c r="A6" s="100">
        <f>ROW()</f>
        <v>6</v>
      </c>
      <c r="B6" s="100" t="s">
        <v>228</v>
      </c>
      <c r="C6" s="103">
        <v>1.3</v>
      </c>
      <c r="D6" s="101">
        <v>0.2</v>
      </c>
    </row>
    <row r="7" spans="1:4" s="102" customFormat="1" x14ac:dyDescent="0.2">
      <c r="A7" s="100">
        <f>ROW()</f>
        <v>7</v>
      </c>
      <c r="B7" s="100" t="s">
        <v>229</v>
      </c>
      <c r="C7" s="103">
        <v>1.7</v>
      </c>
      <c r="D7" s="101">
        <v>0.3</v>
      </c>
    </row>
    <row r="8" spans="1:4" x14ac:dyDescent="0.2">
      <c r="A8" s="100">
        <f>ROW()</f>
        <v>8</v>
      </c>
      <c r="B8" s="100" t="s">
        <v>230</v>
      </c>
      <c r="C8" s="101">
        <v>1.7</v>
      </c>
      <c r="D8" s="101">
        <v>0.3</v>
      </c>
    </row>
    <row r="9" spans="1:4" x14ac:dyDescent="0.2">
      <c r="A9" s="100">
        <f>ROW()</f>
        <v>9</v>
      </c>
      <c r="B9" s="100" t="s">
        <v>231</v>
      </c>
      <c r="C9" s="101">
        <v>1.3</v>
      </c>
      <c r="D9" s="101">
        <v>0.2</v>
      </c>
    </row>
    <row r="10" spans="1:4" x14ac:dyDescent="0.2">
      <c r="A10" s="100">
        <f>ROW()</f>
        <v>10</v>
      </c>
      <c r="B10" s="100" t="s">
        <v>232</v>
      </c>
      <c r="C10" s="101">
        <v>1.3</v>
      </c>
      <c r="D10" s="101">
        <v>0.2</v>
      </c>
    </row>
    <row r="11" spans="1:4" x14ac:dyDescent="0.2">
      <c r="A11" s="100">
        <f>ROW()</f>
        <v>11</v>
      </c>
      <c r="B11" s="100" t="s">
        <v>233</v>
      </c>
      <c r="C11" s="101">
        <v>1.4</v>
      </c>
      <c r="D11" s="101">
        <v>0.2</v>
      </c>
    </row>
    <row r="12" spans="1:4" x14ac:dyDescent="0.2">
      <c r="A12" s="100">
        <f>ROW()</f>
        <v>12</v>
      </c>
      <c r="B12" s="100" t="s">
        <v>234</v>
      </c>
      <c r="C12" s="101">
        <v>1.7</v>
      </c>
      <c r="D12" s="101">
        <v>0.3</v>
      </c>
    </row>
    <row r="13" spans="1:4" x14ac:dyDescent="0.2">
      <c r="A13" s="100">
        <f>ROW()</f>
        <v>13</v>
      </c>
      <c r="B13" s="100" t="s">
        <v>235</v>
      </c>
      <c r="C13" s="101">
        <v>1.4</v>
      </c>
      <c r="D13" s="101">
        <v>0.2</v>
      </c>
    </row>
    <row r="14" spans="1:4" x14ac:dyDescent="0.2">
      <c r="A14" s="100">
        <f>ROW()</f>
        <v>14</v>
      </c>
      <c r="B14" s="100" t="s">
        <v>236</v>
      </c>
      <c r="C14" s="101">
        <v>1.4</v>
      </c>
      <c r="D14" s="101">
        <v>0.2</v>
      </c>
    </row>
    <row r="15" spans="1:4" x14ac:dyDescent="0.2">
      <c r="A15" s="100">
        <f>ROW()</f>
        <v>15</v>
      </c>
      <c r="B15" s="100" t="s">
        <v>237</v>
      </c>
      <c r="C15" s="101">
        <v>1.3</v>
      </c>
      <c r="D15" s="101">
        <v>0.2</v>
      </c>
    </row>
    <row r="16" spans="1:4" x14ac:dyDescent="0.2">
      <c r="A16" s="100">
        <f>ROW()</f>
        <v>16</v>
      </c>
      <c r="B16" s="100" t="s">
        <v>238</v>
      </c>
      <c r="C16" s="101">
        <v>1.2</v>
      </c>
      <c r="D16" s="101">
        <v>0.15</v>
      </c>
    </row>
    <row r="17" spans="1:4" x14ac:dyDescent="0.2">
      <c r="A17" s="100">
        <f>ROW()</f>
        <v>17</v>
      </c>
      <c r="B17" s="100" t="s">
        <v>239</v>
      </c>
      <c r="C17" s="101">
        <v>1.3</v>
      </c>
      <c r="D17" s="101">
        <v>0.2</v>
      </c>
    </row>
    <row r="18" spans="1:4" x14ac:dyDescent="0.2">
      <c r="A18" s="100">
        <f>ROW()</f>
        <v>18</v>
      </c>
      <c r="B18" s="100" t="s">
        <v>240</v>
      </c>
      <c r="C18" s="101">
        <v>1.2</v>
      </c>
      <c r="D18" s="101">
        <v>0.15</v>
      </c>
    </row>
    <row r="19" spans="1:4" x14ac:dyDescent="0.2">
      <c r="A19" s="100">
        <f>ROW()</f>
        <v>19</v>
      </c>
      <c r="B19" s="100" t="s">
        <v>241</v>
      </c>
      <c r="C19" s="101">
        <v>1.2</v>
      </c>
      <c r="D19" s="101">
        <v>0.15</v>
      </c>
    </row>
    <row r="20" spans="1:4" x14ac:dyDescent="0.2">
      <c r="A20" s="100">
        <f>ROW()</f>
        <v>20</v>
      </c>
      <c r="B20" s="100" t="s">
        <v>242</v>
      </c>
      <c r="C20" s="101">
        <v>1.3</v>
      </c>
      <c r="D20" s="101">
        <v>0.2</v>
      </c>
    </row>
    <row r="21" spans="1:4" x14ac:dyDescent="0.2">
      <c r="A21" s="100">
        <f>ROW()</f>
        <v>21</v>
      </c>
      <c r="B21" s="100" t="s">
        <v>243</v>
      </c>
      <c r="C21" s="101">
        <v>1.3</v>
      </c>
      <c r="D21" s="101">
        <v>0.2</v>
      </c>
    </row>
    <row r="22" spans="1:4" x14ac:dyDescent="0.2">
      <c r="A22" s="100">
        <f>ROW()</f>
        <v>22</v>
      </c>
      <c r="B22" s="100" t="s">
        <v>244</v>
      </c>
      <c r="C22" s="101">
        <v>1.4</v>
      </c>
      <c r="D22" s="101">
        <v>0.2</v>
      </c>
    </row>
    <row r="23" spans="1:4" x14ac:dyDescent="0.2">
      <c r="A23" s="100">
        <f>ROW()</f>
        <v>23</v>
      </c>
      <c r="B23" s="100" t="s">
        <v>245</v>
      </c>
      <c r="C23" s="101">
        <v>1.3</v>
      </c>
      <c r="D23" s="101">
        <v>0.2</v>
      </c>
    </row>
    <row r="24" spans="1:4" x14ac:dyDescent="0.2">
      <c r="A24" s="100">
        <f>ROW()</f>
        <v>24</v>
      </c>
      <c r="B24" s="100" t="s">
        <v>246</v>
      </c>
      <c r="C24" s="101">
        <v>1.3</v>
      </c>
      <c r="D24" s="101">
        <v>0.2</v>
      </c>
    </row>
    <row r="25" spans="1:4" x14ac:dyDescent="0.2">
      <c r="A25" s="100">
        <f>ROW()</f>
        <v>25</v>
      </c>
      <c r="B25" s="100" t="s">
        <v>247</v>
      </c>
      <c r="C25" s="101">
        <v>1.6</v>
      </c>
      <c r="D25" s="101">
        <v>0.1</v>
      </c>
    </row>
    <row r="26" spans="1:4" x14ac:dyDescent="0.2">
      <c r="A26" s="100">
        <f>ROW()</f>
        <v>26</v>
      </c>
      <c r="B26" s="100" t="s">
        <v>248</v>
      </c>
      <c r="C26" s="101">
        <v>1.3</v>
      </c>
      <c r="D26" s="101">
        <v>0.2</v>
      </c>
    </row>
    <row r="27" spans="1:4" x14ac:dyDescent="0.2">
      <c r="A27" s="100">
        <f>ROW()</f>
        <v>27</v>
      </c>
      <c r="B27" s="100" t="s">
        <v>249</v>
      </c>
      <c r="C27" s="101">
        <v>1.7</v>
      </c>
      <c r="D27" s="101">
        <v>0.3</v>
      </c>
    </row>
    <row r="28" spans="1:4" x14ac:dyDescent="0.2">
      <c r="A28" s="100">
        <f>ROW()</f>
        <v>28</v>
      </c>
      <c r="B28" s="100" t="s">
        <v>250</v>
      </c>
      <c r="C28" s="101">
        <v>1.3</v>
      </c>
      <c r="D28" s="101">
        <v>0.2</v>
      </c>
    </row>
    <row r="29" spans="1:4" x14ac:dyDescent="0.2">
      <c r="A29" s="100">
        <f>ROW()</f>
        <v>29</v>
      </c>
      <c r="B29" s="100" t="s">
        <v>251</v>
      </c>
      <c r="C29" s="101">
        <v>1.1000000000000001</v>
      </c>
      <c r="D29" s="101">
        <v>0.25</v>
      </c>
    </row>
    <row r="30" spans="1:4" x14ac:dyDescent="0.2">
      <c r="A30" s="100">
        <f>ROW()</f>
        <v>30</v>
      </c>
      <c r="B30" s="100" t="s">
        <v>252</v>
      </c>
      <c r="C30" s="101">
        <v>1.01</v>
      </c>
      <c r="D30" s="101">
        <v>0.3</v>
      </c>
    </row>
    <row r="31" spans="1:4" x14ac:dyDescent="0.2">
      <c r="A31" s="100">
        <f>ROW()</f>
        <v>31</v>
      </c>
      <c r="B31" s="100" t="s">
        <v>253</v>
      </c>
      <c r="C31" s="101">
        <v>1.1000000000000001</v>
      </c>
      <c r="D31" s="101">
        <v>0.1</v>
      </c>
    </row>
    <row r="32" spans="1:4" ht="27.75" customHeight="1" x14ac:dyDescent="0.2">
      <c r="A32" s="100">
        <f>ROW()</f>
        <v>32</v>
      </c>
      <c r="B32" s="105" t="s">
        <v>254</v>
      </c>
      <c r="C32" s="101">
        <v>1.1000000000000001</v>
      </c>
      <c r="D32" s="101">
        <v>0.1</v>
      </c>
    </row>
    <row r="33" spans="1:4" ht="27" x14ac:dyDescent="0.2">
      <c r="A33" s="100">
        <f>ROW()</f>
        <v>33</v>
      </c>
      <c r="B33" s="105" t="s">
        <v>255</v>
      </c>
      <c r="C33" s="101">
        <v>1.7</v>
      </c>
      <c r="D33" s="101">
        <v>0.3</v>
      </c>
    </row>
    <row r="34" spans="1:4" x14ac:dyDescent="0.2">
      <c r="A34" s="100">
        <f>ROW()</f>
        <v>34</v>
      </c>
      <c r="B34" s="100" t="s">
        <v>256</v>
      </c>
      <c r="C34" s="103">
        <v>1.1000000000000001</v>
      </c>
      <c r="D34" s="101">
        <v>0.1</v>
      </c>
    </row>
    <row r="35" spans="1:4" x14ac:dyDescent="0.2">
      <c r="A35" s="100">
        <f>ROW()</f>
        <v>35</v>
      </c>
      <c r="B35" s="100" t="s">
        <v>257</v>
      </c>
      <c r="C35" s="101">
        <v>1.2</v>
      </c>
      <c r="D35" s="101">
        <v>0.15</v>
      </c>
    </row>
    <row r="36" spans="1:4" ht="27" x14ac:dyDescent="0.2">
      <c r="A36" s="100">
        <f>ROW()</f>
        <v>36</v>
      </c>
      <c r="B36" s="105" t="s">
        <v>258</v>
      </c>
      <c r="C36" s="106">
        <v>1</v>
      </c>
      <c r="D36" s="101">
        <v>0.1</v>
      </c>
    </row>
    <row r="37" spans="1:4" ht="27" x14ac:dyDescent="0.2">
      <c r="A37" s="100">
        <f>ROW()</f>
        <v>37</v>
      </c>
      <c r="B37" s="105" t="s">
        <v>259</v>
      </c>
      <c r="C37" s="101">
        <v>1.1499999999999999</v>
      </c>
      <c r="D37" s="101">
        <v>0.15</v>
      </c>
    </row>
    <row r="38" spans="1:4" x14ac:dyDescent="0.2">
      <c r="A38" s="100">
        <f>ROW()</f>
        <v>38</v>
      </c>
      <c r="B38" s="105" t="s">
        <v>260</v>
      </c>
      <c r="C38" s="106">
        <v>1</v>
      </c>
      <c r="D38" s="101">
        <v>0.05</v>
      </c>
    </row>
    <row r="39" spans="1:4" x14ac:dyDescent="0.2">
      <c r="A39" s="100">
        <f>ROW()</f>
        <v>39</v>
      </c>
      <c r="B39" s="100" t="s">
        <v>261</v>
      </c>
      <c r="C39" s="101">
        <v>1.1000000000000001</v>
      </c>
      <c r="D39" s="101">
        <v>0.1</v>
      </c>
    </row>
    <row r="40" spans="1:4" x14ac:dyDescent="0.2">
      <c r="A40" s="100">
        <f>ROW()</f>
        <v>40</v>
      </c>
      <c r="B40" s="100" t="s">
        <v>262</v>
      </c>
      <c r="C40" s="106">
        <v>1</v>
      </c>
      <c r="D40" s="101">
        <v>0.1</v>
      </c>
    </row>
    <row r="41" spans="1:4" x14ac:dyDescent="0.2">
      <c r="A41" s="100">
        <f>ROW()</f>
        <v>41</v>
      </c>
      <c r="B41" s="100" t="s">
        <v>263</v>
      </c>
      <c r="C41" s="101">
        <v>1.1000000000000001</v>
      </c>
      <c r="D41" s="101">
        <v>0.15</v>
      </c>
    </row>
    <row r="42" spans="1:4" x14ac:dyDescent="0.2">
      <c r="A42" s="100">
        <f>ROW()</f>
        <v>42</v>
      </c>
      <c r="B42" s="100" t="s">
        <v>264</v>
      </c>
      <c r="C42" s="101">
        <v>1.3</v>
      </c>
      <c r="D42" s="101">
        <v>0.2</v>
      </c>
    </row>
    <row r="43" spans="1:4" x14ac:dyDescent="0.2">
      <c r="A43" s="100">
        <f>ROW()</f>
        <v>43</v>
      </c>
      <c r="B43" s="100" t="s">
        <v>265</v>
      </c>
      <c r="C43" s="107">
        <v>1.1000000000000001</v>
      </c>
      <c r="D43" s="101">
        <v>0.1</v>
      </c>
    </row>
    <row r="44" spans="1:4" x14ac:dyDescent="0.2">
      <c r="A44" s="100">
        <f>ROW()</f>
        <v>44</v>
      </c>
      <c r="B44" s="100" t="s">
        <v>266</v>
      </c>
      <c r="C44" s="101">
        <v>1.1000000000000001</v>
      </c>
      <c r="D44" s="101">
        <v>0.15</v>
      </c>
    </row>
    <row r="45" spans="1:4" x14ac:dyDescent="0.2">
      <c r="A45" s="100">
        <f>ROW()</f>
        <v>45</v>
      </c>
      <c r="B45" s="100" t="s">
        <v>267</v>
      </c>
      <c r="C45" s="108">
        <v>1.1000000000000001</v>
      </c>
      <c r="D45" s="101">
        <v>0.15</v>
      </c>
    </row>
    <row r="46" spans="1:4" x14ac:dyDescent="0.2">
      <c r="A46" s="100">
        <f>ROW()</f>
        <v>46</v>
      </c>
      <c r="B46" s="100" t="s">
        <v>268</v>
      </c>
      <c r="C46" s="101">
        <v>1.3</v>
      </c>
      <c r="D46" s="101">
        <v>0.2</v>
      </c>
    </row>
    <row r="47" spans="1:4" x14ac:dyDescent="0.2">
      <c r="A47" s="100">
        <f>ROW()</f>
        <v>47</v>
      </c>
      <c r="B47" s="100" t="s">
        <v>269</v>
      </c>
      <c r="C47" s="107">
        <v>1.1000000000000001</v>
      </c>
      <c r="D47" s="101">
        <v>0.1</v>
      </c>
    </row>
    <row r="48" spans="1:4" x14ac:dyDescent="0.2">
      <c r="A48" s="100">
        <f>ROW()</f>
        <v>48</v>
      </c>
      <c r="B48" s="100" t="s">
        <v>270</v>
      </c>
      <c r="C48" s="107">
        <v>1.5</v>
      </c>
      <c r="D48" s="101">
        <v>0.2</v>
      </c>
    </row>
    <row r="49" spans="1:4" x14ac:dyDescent="0.2">
      <c r="A49" s="100">
        <f>ROW()</f>
        <v>49</v>
      </c>
      <c r="B49" s="100" t="s">
        <v>271</v>
      </c>
      <c r="C49" s="107">
        <v>1.1000000000000001</v>
      </c>
      <c r="D49" s="101">
        <v>0.1</v>
      </c>
    </row>
    <row r="50" spans="1:4" x14ac:dyDescent="0.2">
      <c r="A50" s="100">
        <f>ROW()</f>
        <v>50</v>
      </c>
      <c r="B50" s="100" t="s">
        <v>272</v>
      </c>
      <c r="C50" s="107">
        <v>1.5</v>
      </c>
      <c r="D50" s="101">
        <v>0.2</v>
      </c>
    </row>
    <row r="51" spans="1:4" x14ac:dyDescent="0.2">
      <c r="A51" s="100">
        <f>ROW()</f>
        <v>51</v>
      </c>
      <c r="B51" s="100" t="s">
        <v>273</v>
      </c>
      <c r="C51" s="107">
        <v>1.1000000000000001</v>
      </c>
      <c r="D51" s="101">
        <v>0.1</v>
      </c>
    </row>
    <row r="52" spans="1:4" x14ac:dyDescent="0.2">
      <c r="A52" s="100">
        <f>ROW()</f>
        <v>52</v>
      </c>
      <c r="B52" s="100" t="s">
        <v>274</v>
      </c>
      <c r="C52" s="107">
        <v>1</v>
      </c>
      <c r="D52" s="101">
        <v>0.05</v>
      </c>
    </row>
    <row r="53" spans="1:4" x14ac:dyDescent="0.2">
      <c r="A53" s="100">
        <f>ROW()</f>
        <v>53</v>
      </c>
      <c r="B53" s="100" t="s">
        <v>275</v>
      </c>
      <c r="C53" s="107">
        <v>1</v>
      </c>
      <c r="D53" s="101">
        <v>0.05</v>
      </c>
    </row>
    <row r="54" spans="1:4" x14ac:dyDescent="0.2">
      <c r="A54" s="100">
        <f>ROW()</f>
        <v>54</v>
      </c>
      <c r="B54" s="100" t="s">
        <v>276</v>
      </c>
      <c r="C54" s="107">
        <v>1.2</v>
      </c>
      <c r="D54" s="101">
        <v>0.15</v>
      </c>
    </row>
    <row r="55" spans="1:4" x14ac:dyDescent="0.2">
      <c r="A55" s="100">
        <f>ROW()</f>
        <v>55</v>
      </c>
      <c r="B55" s="100" t="s">
        <v>277</v>
      </c>
      <c r="C55" s="109">
        <v>1.1499999999999999</v>
      </c>
      <c r="D55" s="101">
        <v>0.2</v>
      </c>
    </row>
    <row r="56" spans="1:4" x14ac:dyDescent="0.2">
      <c r="A56" s="100">
        <f>ROW()</f>
        <v>56</v>
      </c>
      <c r="B56" s="100" t="s">
        <v>278</v>
      </c>
      <c r="C56" s="107">
        <v>1.2</v>
      </c>
      <c r="D56" s="101">
        <v>0.15</v>
      </c>
    </row>
    <row r="57" spans="1:4" x14ac:dyDescent="0.2">
      <c r="A57" s="100">
        <f>ROW()</f>
        <v>57</v>
      </c>
      <c r="B57" s="100" t="s">
        <v>279</v>
      </c>
      <c r="C57" s="107">
        <v>1</v>
      </c>
      <c r="D57" s="101">
        <v>0.05</v>
      </c>
    </row>
    <row r="58" spans="1:4" x14ac:dyDescent="0.2">
      <c r="A58" s="100">
        <f>ROW()</f>
        <v>58</v>
      </c>
      <c r="B58" s="100" t="s">
        <v>280</v>
      </c>
      <c r="C58" s="107">
        <v>1.2</v>
      </c>
      <c r="D58" s="101">
        <v>0.15</v>
      </c>
    </row>
    <row r="59" spans="1:4" x14ac:dyDescent="0.2">
      <c r="A59" s="100">
        <f>ROW()</f>
        <v>59</v>
      </c>
      <c r="B59" s="100" t="s">
        <v>281</v>
      </c>
      <c r="C59" s="107">
        <v>1.1000000000000001</v>
      </c>
      <c r="D59" s="101">
        <v>0.1</v>
      </c>
    </row>
    <row r="60" spans="1:4" x14ac:dyDescent="0.2">
      <c r="A60" s="100">
        <f>ROW()</f>
        <v>60</v>
      </c>
      <c r="B60" s="100" t="s">
        <v>282</v>
      </c>
      <c r="C60" s="107">
        <v>1.5</v>
      </c>
      <c r="D60" s="101">
        <v>0.2</v>
      </c>
    </row>
    <row r="61" spans="1:4" x14ac:dyDescent="0.2">
      <c r="A61" s="100">
        <f>ROW()</f>
        <v>61</v>
      </c>
      <c r="B61" s="100" t="s">
        <v>283</v>
      </c>
      <c r="C61" s="107">
        <v>1.1000000000000001</v>
      </c>
      <c r="D61" s="101">
        <v>0.1</v>
      </c>
    </row>
    <row r="62" spans="1:4" x14ac:dyDescent="0.2">
      <c r="A62" s="100">
        <f>ROW()</f>
        <v>62</v>
      </c>
      <c r="B62" s="100" t="s">
        <v>284</v>
      </c>
      <c r="C62" s="107">
        <v>1</v>
      </c>
      <c r="D62" s="101">
        <v>0.05</v>
      </c>
    </row>
    <row r="63" spans="1:4" x14ac:dyDescent="0.2">
      <c r="A63" s="100">
        <f>ROW()</f>
        <v>63</v>
      </c>
      <c r="B63" s="100" t="s">
        <v>285</v>
      </c>
      <c r="C63" s="107">
        <v>1.2</v>
      </c>
      <c r="D63" s="101">
        <v>0.15</v>
      </c>
    </row>
    <row r="64" spans="1:4" x14ac:dyDescent="0.2">
      <c r="A64" s="100">
        <f>ROW()</f>
        <v>64</v>
      </c>
      <c r="B64" s="100" t="s">
        <v>286</v>
      </c>
      <c r="C64" s="109">
        <v>1.1499999999999999</v>
      </c>
      <c r="D64" s="101">
        <v>0.15</v>
      </c>
    </row>
    <row r="65" spans="1:4" x14ac:dyDescent="0.2">
      <c r="A65" s="100">
        <f>ROW()</f>
        <v>65</v>
      </c>
      <c r="B65" s="100" t="s">
        <v>287</v>
      </c>
      <c r="C65" s="107">
        <v>1.2</v>
      </c>
      <c r="D65" s="101">
        <v>0.15</v>
      </c>
    </row>
    <row r="66" spans="1:4" x14ac:dyDescent="0.2">
      <c r="A66" s="100">
        <f>ROW()</f>
        <v>66</v>
      </c>
      <c r="B66" s="100" t="s">
        <v>288</v>
      </c>
      <c r="C66" s="107">
        <v>1.1000000000000001</v>
      </c>
      <c r="D66" s="101">
        <v>0.1</v>
      </c>
    </row>
    <row r="67" spans="1:4" x14ac:dyDescent="0.2">
      <c r="A67" s="100">
        <f>ROW()</f>
        <v>67</v>
      </c>
      <c r="B67" s="100" t="s">
        <v>289</v>
      </c>
      <c r="C67" s="107">
        <v>1.5</v>
      </c>
      <c r="D67" s="101">
        <v>0.2</v>
      </c>
    </row>
    <row r="68" spans="1:4" x14ac:dyDescent="0.2">
      <c r="A68" s="100">
        <f>ROW()</f>
        <v>68</v>
      </c>
      <c r="B68" s="100" t="s">
        <v>290</v>
      </c>
      <c r="C68" s="107">
        <v>1.2</v>
      </c>
      <c r="D68" s="101">
        <v>0.15</v>
      </c>
    </row>
    <row r="69" spans="1:4" x14ac:dyDescent="0.2">
      <c r="A69" s="100">
        <f>ROW()</f>
        <v>69</v>
      </c>
      <c r="B69" s="100" t="s">
        <v>291</v>
      </c>
      <c r="C69" s="107">
        <v>1.1000000000000001</v>
      </c>
      <c r="D69" s="101">
        <v>0.1</v>
      </c>
    </row>
    <row r="70" spans="1:4" x14ac:dyDescent="0.2">
      <c r="A70" s="100">
        <f>ROW()</f>
        <v>70</v>
      </c>
      <c r="B70" s="100" t="s">
        <v>292</v>
      </c>
      <c r="C70" s="107">
        <v>1.1000000000000001</v>
      </c>
      <c r="D70" s="101">
        <v>0.1</v>
      </c>
    </row>
    <row r="71" spans="1:4" x14ac:dyDescent="0.2">
      <c r="A71" s="100">
        <f>ROW()</f>
        <v>71</v>
      </c>
      <c r="B71" s="100" t="s">
        <v>293</v>
      </c>
      <c r="C71" s="107">
        <v>1.1000000000000001</v>
      </c>
      <c r="D71" s="101">
        <v>0.1</v>
      </c>
    </row>
    <row r="72" spans="1:4" x14ac:dyDescent="0.2">
      <c r="A72" s="100">
        <f>ROW()</f>
        <v>72</v>
      </c>
      <c r="B72" s="100" t="s">
        <v>294</v>
      </c>
      <c r="C72" s="107">
        <v>1.3</v>
      </c>
      <c r="D72" s="101">
        <v>0.2</v>
      </c>
    </row>
    <row r="73" spans="1:4" x14ac:dyDescent="0.2">
      <c r="A73" s="100">
        <f>ROW()</f>
        <v>73</v>
      </c>
      <c r="B73" s="100" t="s">
        <v>295</v>
      </c>
      <c r="C73" s="107">
        <v>1</v>
      </c>
      <c r="D73" s="101">
        <v>0.1</v>
      </c>
    </row>
    <row r="74" spans="1:4" x14ac:dyDescent="0.2">
      <c r="A74" s="100">
        <f>ROW()</f>
        <v>74</v>
      </c>
      <c r="B74" s="100" t="s">
        <v>296</v>
      </c>
      <c r="C74" s="107">
        <v>1.1000000000000001</v>
      </c>
      <c r="D74" s="101">
        <v>0.1</v>
      </c>
    </row>
    <row r="75" spans="1:4" x14ac:dyDescent="0.2">
      <c r="A75" s="100">
        <f>ROW()</f>
        <v>75</v>
      </c>
      <c r="B75" s="110" t="s">
        <v>297</v>
      </c>
      <c r="C75" s="101">
        <v>1.5</v>
      </c>
      <c r="D75" s="101">
        <v>0.2</v>
      </c>
    </row>
  </sheetData>
  <phoneticPr fontId="0" type="noConversion"/>
  <pageMargins left="0.31496062992125984" right="0.31496062992125984" top="0.31496062992125984" bottom="0.31496062992125984" header="0.27559055118110237" footer="0.27559055118110237"/>
  <pageSetup paperSize="9" scale="9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п.п. 4-6, 8-10, 13,14 форма 1</vt:lpstr>
      <vt:lpstr>бухгатерский баланс </vt:lpstr>
      <vt:lpstr>отчет о прибылях и убытках</vt:lpstr>
      <vt:lpstr>отчет об изменении собст.капит</vt:lpstr>
      <vt:lpstr>отчет о движении денежных средс</vt:lpstr>
      <vt:lpstr>аудиторское заключение</vt:lpstr>
      <vt:lpstr>Приложение</vt:lpstr>
      <vt:lpstr>rrr</vt:lpstr>
      <vt:lpstr>'бухгатерский баланс '!Область_печати</vt:lpstr>
      <vt:lpstr>'отчет о движении денежных средс'!Область_печати</vt:lpstr>
      <vt:lpstr>'отчет о прибылях и убытках'!Область_печати</vt:lpstr>
      <vt:lpstr>'отчет об изменении собст.капит'!Область_печати</vt:lpstr>
      <vt:lpstr>'п.п. 4-6, 8-10, 13,14 форма 1'!Область_печати</vt:lpstr>
      <vt:lpstr>Приложение!Область_печати</vt:lpstr>
      <vt:lpstr>п1</vt:lpstr>
      <vt:lpstr>п1чистВсеДанные</vt:lpstr>
      <vt:lpstr>п1чистВсеТекст</vt:lpstr>
      <vt:lpstr>п1чистТек</vt:lpstr>
      <vt:lpstr>п2</vt:lpstr>
      <vt:lpstr>п2чистВсеДанные</vt:lpstr>
      <vt:lpstr>п2чистТек</vt:lpstr>
      <vt:lpstr>п3чистВсеДанные</vt:lpstr>
      <vt:lpstr>п3чистТек</vt:lpstr>
      <vt:lpstr>п4чистВсеДанные</vt:lpstr>
      <vt:lpstr>п4чистТек</vt:lpstr>
      <vt:lpstr>Приложение</vt:lpstr>
      <vt:lpstr>тест1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Tolochko Ekaterina</cp:lastModifiedBy>
  <cp:lastPrinted>2019-04-23T09:59:53Z</cp:lastPrinted>
  <dcterms:created xsi:type="dcterms:W3CDTF">2012-02-26T11:03:38Z</dcterms:created>
  <dcterms:modified xsi:type="dcterms:W3CDTF">2019-04-23T10:53:15Z</dcterms:modified>
</cp:coreProperties>
</file>