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You\Desktop\Департамент по ценным бумагам\Для депозитария\"/>
    </mc:Choice>
  </mc:AlternateContent>
  <bookViews>
    <workbookView xWindow="4770" yWindow="75" windowWidth="15480" windowHeight="9945" firstSheet="6" activeTab="14"/>
  </bookViews>
  <sheets>
    <sheet name="Информация об АО" sheetId="1" state="hidden" r:id="rId1"/>
    <sheet name="Органы управления" sheetId="3" state="hidden" r:id="rId2"/>
    <sheet name="Сведения о ЮЛ" sheetId="5" r:id="rId3"/>
    <sheet name="Информация о дивидендах" sheetId="2" r:id="rId4"/>
    <sheet name="Акции поступившие на баланс" sheetId="9" r:id="rId5"/>
    <sheet name="Финансовые результаты" sheetId="7" r:id="rId6"/>
    <sheet name="Аттестованные сотрудники и пр." sheetId="4" r:id="rId7"/>
    <sheet name="Лист1" sheetId="10" state="hidden" r:id="rId8"/>
    <sheet name="Баланс" sheetId="11" r:id="rId9"/>
    <sheet name="Прил.3" sheetId="12" r:id="rId10"/>
    <sheet name="Прил.2" sheetId="13" r:id="rId11"/>
    <sheet name="Лист5" sheetId="14" state="hidden" r:id="rId12"/>
    <sheet name="Лист6" sheetId="15" state="hidden" r:id="rId13"/>
    <sheet name="Лист7" sheetId="16" state="hidden" r:id="rId14"/>
    <sheet name="Прил.4" sheetId="17" r:id="rId15"/>
    <sheet name="Лист9" sheetId="18" state="hidden" r:id="rId16"/>
    <sheet name="Краткая инструкция" sheetId="8" state="hidden" r:id="rId17"/>
  </sheets>
  <definedNames>
    <definedName name="_xlnm.Print_Area" localSheetId="8">Баланс!$A$15:$G$113</definedName>
    <definedName name="_xlnm.Print_Area" localSheetId="10">Прил.2!$A$1:$N$70</definedName>
    <definedName name="_xlnm.Print_Area" localSheetId="9">Прил.3!$A$1:$N$91</definedName>
    <definedName name="_xlnm.Print_Area" localSheetId="14">Прил.4!$A$1:$N$48,Прил.4!$A$50:$N$81</definedName>
  </definedNames>
  <calcPr calcId="152511"/>
</workbook>
</file>

<file path=xl/calcChain.xml><?xml version="1.0" encoding="utf-8"?>
<calcChain xmlns="http://schemas.openxmlformats.org/spreadsheetml/2006/main">
  <c r="D7" i="17" l="1"/>
  <c r="F7" i="17"/>
  <c r="G7" i="17"/>
  <c r="E9" i="17"/>
  <c r="E10" i="17"/>
  <c r="E11" i="17"/>
  <c r="E12" i="17"/>
  <c r="E13" i="17"/>
  <c r="E14" i="17"/>
  <c r="E15" i="17"/>
  <c r="H17" i="17"/>
  <c r="J17" i="17"/>
  <c r="J50" i="17" s="1"/>
  <c r="L17" i="17"/>
  <c r="N17" i="17"/>
  <c r="G18" i="17"/>
  <c r="K18" i="17"/>
  <c r="K51" i="17" s="1"/>
  <c r="G33" i="17"/>
  <c r="K33" i="17"/>
  <c r="G48" i="17"/>
  <c r="K48" i="17"/>
  <c r="K68" i="17" s="1"/>
  <c r="H50" i="17"/>
  <c r="L50" i="17"/>
  <c r="N50" i="17"/>
  <c r="G51" i="17"/>
  <c r="G54" i="17"/>
  <c r="K54" i="17"/>
  <c r="K67" i="17" s="1"/>
  <c r="O68" i="17"/>
  <c r="O69" i="17"/>
  <c r="O67" i="17" s="1"/>
  <c r="C70" i="17"/>
  <c r="O70" i="17"/>
  <c r="O71" i="17"/>
  <c r="C72" i="17"/>
  <c r="J75" i="17"/>
  <c r="J78" i="17"/>
  <c r="A81" i="17"/>
  <c r="A81" i="14"/>
  <c r="J78" i="14"/>
  <c r="J75" i="14"/>
  <c r="C72" i="14"/>
  <c r="C70" i="14"/>
  <c r="K54" i="14"/>
  <c r="K67" i="14" s="1"/>
  <c r="G54" i="14"/>
  <c r="K48" i="14"/>
  <c r="G48" i="14"/>
  <c r="K33" i="14"/>
  <c r="K68" i="14" s="1"/>
  <c r="G33" i="14"/>
  <c r="H17" i="14"/>
  <c r="H50" i="14" s="1"/>
  <c r="E15" i="14"/>
  <c r="E14" i="14"/>
  <c r="E13" i="14"/>
  <c r="E12" i="14"/>
  <c r="E11" i="14"/>
  <c r="E10" i="14"/>
  <c r="E9" i="14"/>
  <c r="G7" i="14"/>
  <c r="G18" i="14" s="1"/>
  <c r="F7" i="14"/>
  <c r="N17" i="14" s="1"/>
  <c r="N50" i="14" s="1"/>
  <c r="D7" i="14"/>
  <c r="L17" i="14" s="1"/>
  <c r="L50" i="14" s="1"/>
  <c r="D6" i="13"/>
  <c r="G6" i="13"/>
  <c r="E8" i="13"/>
  <c r="E9" i="13"/>
  <c r="E10" i="13"/>
  <c r="E11" i="13"/>
  <c r="E12" i="13"/>
  <c r="E13" i="13"/>
  <c r="E14" i="13"/>
  <c r="H16" i="13"/>
  <c r="J16" i="13"/>
  <c r="L16" i="13"/>
  <c r="N16" i="13"/>
  <c r="G17" i="13"/>
  <c r="K17" i="13"/>
  <c r="G21" i="13"/>
  <c r="G24" i="13" s="1"/>
  <c r="K21" i="13"/>
  <c r="K24" i="13"/>
  <c r="K27" i="13" s="1"/>
  <c r="G38" i="13"/>
  <c r="K38" i="13"/>
  <c r="G42" i="13"/>
  <c r="K42" i="13"/>
  <c r="H47" i="13"/>
  <c r="J47" i="13"/>
  <c r="N47" i="13" s="1"/>
  <c r="L47" i="13"/>
  <c r="G48" i="13"/>
  <c r="K48" i="13"/>
  <c r="G57" i="13"/>
  <c r="O57" i="13" s="1"/>
  <c r="K57" i="13"/>
  <c r="K60" i="13"/>
  <c r="J64" i="13"/>
  <c r="J67" i="13"/>
  <c r="A70" i="13"/>
  <c r="G6" i="12"/>
  <c r="J6" i="12"/>
  <c r="E8" i="12"/>
  <c r="E9" i="12"/>
  <c r="E10" i="12"/>
  <c r="E11" i="12"/>
  <c r="E12" i="12"/>
  <c r="E13" i="12"/>
  <c r="E14" i="12"/>
  <c r="N19" i="12"/>
  <c r="N20" i="12"/>
  <c r="N21" i="12" s="1"/>
  <c r="N51" i="12" s="1"/>
  <c r="F21" i="12"/>
  <c r="F51" i="12" s="1"/>
  <c r="G21" i="12"/>
  <c r="I21" i="12"/>
  <c r="J21" i="12"/>
  <c r="J51" i="12" s="1"/>
  <c r="K21" i="12"/>
  <c r="K51" i="12" s="1"/>
  <c r="L21" i="12"/>
  <c r="M21" i="12"/>
  <c r="B23" i="12"/>
  <c r="F23" i="12"/>
  <c r="G23" i="12"/>
  <c r="I23" i="12"/>
  <c r="L23" i="12"/>
  <c r="L51" i="12" s="1"/>
  <c r="M23" i="12"/>
  <c r="N27" i="12"/>
  <c r="O27" i="12"/>
  <c r="O26" i="12" s="1"/>
  <c r="N28" i="12"/>
  <c r="N29" i="12"/>
  <c r="N30" i="12"/>
  <c r="N31" i="12"/>
  <c r="N32" i="12"/>
  <c r="N33" i="12"/>
  <c r="N34" i="12"/>
  <c r="F35" i="12"/>
  <c r="G35" i="12"/>
  <c r="I35" i="12"/>
  <c r="J35" i="12"/>
  <c r="K35" i="12"/>
  <c r="M35" i="12"/>
  <c r="N36" i="12"/>
  <c r="N38" i="12"/>
  <c r="N39" i="12"/>
  <c r="N40" i="12"/>
  <c r="N41" i="12"/>
  <c r="N44" i="12"/>
  <c r="N45" i="12"/>
  <c r="N46" i="12"/>
  <c r="N47" i="12"/>
  <c r="N48" i="12"/>
  <c r="N49" i="12"/>
  <c r="N50" i="12"/>
  <c r="G51" i="12"/>
  <c r="I51" i="12"/>
  <c r="M51" i="12"/>
  <c r="C52" i="12"/>
  <c r="G52" i="12"/>
  <c r="R55" i="12" s="1"/>
  <c r="R56" i="12" s="1"/>
  <c r="I52" i="12"/>
  <c r="N52" i="12" s="1"/>
  <c r="J52" i="12"/>
  <c r="M52" i="12"/>
  <c r="N53" i="12"/>
  <c r="N54" i="12"/>
  <c r="F55" i="12"/>
  <c r="N55" i="12" s="1"/>
  <c r="G55" i="12"/>
  <c r="R84" i="12" s="1"/>
  <c r="R85" i="12" s="1"/>
  <c r="I55" i="12"/>
  <c r="J55" i="12"/>
  <c r="K55" i="12"/>
  <c r="L55" i="12"/>
  <c r="V56" i="12" s="1"/>
  <c r="M55" i="12"/>
  <c r="Q55" i="12"/>
  <c r="T55" i="12"/>
  <c r="U55" i="12"/>
  <c r="V55" i="12"/>
  <c r="W55" i="12"/>
  <c r="A56" i="12"/>
  <c r="Q56" i="12"/>
  <c r="T56" i="12"/>
  <c r="U56" i="12"/>
  <c r="W56" i="12"/>
  <c r="B57" i="12"/>
  <c r="F58" i="12"/>
  <c r="G58" i="12"/>
  <c r="I58" i="12"/>
  <c r="J58" i="12"/>
  <c r="L58" i="12"/>
  <c r="M58" i="12"/>
  <c r="N59" i="12"/>
  <c r="N61" i="12"/>
  <c r="O61" i="12"/>
  <c r="O60" i="12" s="1"/>
  <c r="N62" i="12"/>
  <c r="N63" i="12"/>
  <c r="N64" i="12"/>
  <c r="N65" i="12"/>
  <c r="N66" i="12"/>
  <c r="N67" i="12"/>
  <c r="N68" i="12"/>
  <c r="F69" i="12"/>
  <c r="G69" i="12"/>
  <c r="I69" i="12"/>
  <c r="S84" i="12" s="1"/>
  <c r="S85" i="12" s="1"/>
  <c r="J69" i="12"/>
  <c r="T84" i="12" s="1"/>
  <c r="T85" i="12" s="1"/>
  <c r="M69" i="12"/>
  <c r="W84" i="12" s="1"/>
  <c r="W85" i="12" s="1"/>
  <c r="N70" i="12"/>
  <c r="N72" i="12"/>
  <c r="N73" i="12"/>
  <c r="N74" i="12"/>
  <c r="N75" i="12"/>
  <c r="N76" i="12"/>
  <c r="N77" i="12"/>
  <c r="N78" i="12"/>
  <c r="N79" i="12"/>
  <c r="N82" i="12"/>
  <c r="N83" i="12"/>
  <c r="N84" i="12"/>
  <c r="Q84" i="12"/>
  <c r="U84" i="12"/>
  <c r="C85" i="12"/>
  <c r="F85" i="12"/>
  <c r="N85" i="12" s="1"/>
  <c r="G85" i="12"/>
  <c r="I85" i="12"/>
  <c r="J85" i="12"/>
  <c r="K85" i="12"/>
  <c r="L85" i="12"/>
  <c r="M85" i="12"/>
  <c r="Q85" i="12"/>
  <c r="U85" i="12"/>
  <c r="L87" i="12"/>
  <c r="L89" i="12"/>
  <c r="A91" i="12"/>
  <c r="J5" i="11"/>
  <c r="N6" i="11" s="1"/>
  <c r="O6" i="11" s="1"/>
  <c r="K5" i="11"/>
  <c r="R6" i="11" s="1"/>
  <c r="F38" i="11"/>
  <c r="G38" i="11"/>
  <c r="G48" i="11" s="1"/>
  <c r="F48" i="11"/>
  <c r="G50" i="11"/>
  <c r="F65" i="11"/>
  <c r="G65" i="11"/>
  <c r="F67" i="11"/>
  <c r="G67" i="11"/>
  <c r="F78" i="11"/>
  <c r="G78" i="11"/>
  <c r="F86" i="11"/>
  <c r="F105" i="11" s="1"/>
  <c r="G86" i="11"/>
  <c r="F104" i="11"/>
  <c r="G104" i="11"/>
  <c r="F116" i="11"/>
  <c r="G116" i="11"/>
  <c r="F117" i="11"/>
  <c r="G117" i="11"/>
  <c r="F118" i="11"/>
  <c r="G118" i="11"/>
  <c r="F119" i="11"/>
  <c r="G119" i="11"/>
  <c r="F120" i="11"/>
  <c r="G120" i="11"/>
  <c r="F121" i="11"/>
  <c r="G121" i="11"/>
  <c r="F122" i="11"/>
  <c r="G122" i="11"/>
  <c r="F123" i="11"/>
  <c r="G123" i="11"/>
  <c r="F124" i="11"/>
  <c r="G124" i="11"/>
  <c r="G51" i="14" l="1"/>
  <c r="K18" i="14"/>
  <c r="K51" i="14" s="1"/>
  <c r="J17" i="14"/>
  <c r="J50" i="14" s="1"/>
  <c r="G27" i="13"/>
  <c r="G60" i="13"/>
  <c r="O55" i="12"/>
  <c r="O54" i="12" s="1"/>
  <c r="S55" i="12"/>
  <c r="S56" i="12" s="1"/>
  <c r="V84" i="12"/>
  <c r="V85" i="12" s="1"/>
  <c r="O82" i="12" s="1"/>
  <c r="O80" i="12" s="1"/>
  <c r="G105" i="11"/>
  <c r="F66" i="11"/>
  <c r="G66" i="11"/>
  <c r="P6" i="11"/>
  <c r="Q6" i="11" s="1"/>
  <c r="E55" i="9"/>
  <c r="B55" i="9"/>
  <c r="E3" i="2"/>
  <c r="B5" i="5"/>
  <c r="C5" i="5"/>
  <c r="C1" i="5" s="1"/>
  <c r="E6" i="7"/>
  <c r="E5" i="7" s="1"/>
  <c r="E10" i="7" s="1"/>
  <c r="F6" i="7"/>
  <c r="F5" i="7" s="1"/>
  <c r="F10" i="7" s="1"/>
  <c r="F3" i="2"/>
  <c r="L1" i="1"/>
</calcChain>
</file>

<file path=xl/comments1.xml><?xml version="1.0" encoding="utf-8"?>
<comments xmlns="http://schemas.openxmlformats.org/spreadsheetml/2006/main">
  <authors>
    <author>Давыдов</author>
  </authors>
  <commentList>
    <comment ref="C24" authorId="0" shapeId="0">
      <text>
        <r>
          <rPr>
            <sz val="8"/>
            <color indexed="81"/>
            <rFont val="Tahoma"/>
            <family val="2"/>
            <charset val="204"/>
          </rPr>
          <t>Пример:
01.07.2007</t>
        </r>
      </text>
    </comment>
  </commentList>
</comments>
</file>

<file path=xl/comments2.xml><?xml version="1.0" encoding="utf-8"?>
<comments xmlns="http://schemas.openxmlformats.org/spreadsheetml/2006/main">
  <authors>
    <author>Admin</author>
    <author>Залесский Анатолий</author>
  </authors>
  <commentList>
    <comment ref="E9" authorId="0" shapeId="0">
      <text>
        <r>
          <rPr>
            <b/>
            <sz val="8"/>
            <color indexed="81"/>
            <rFont val="Tahoma"/>
            <family val="2"/>
            <charset val="204"/>
          </rPr>
          <t xml:space="preserve">Заполняется по итогам года
</t>
        </r>
      </text>
    </comment>
    <comment ref="F9" authorId="0" shapeId="0">
      <text>
        <r>
          <rPr>
            <b/>
            <sz val="8"/>
            <color indexed="81"/>
            <rFont val="Tahoma"/>
            <family val="2"/>
            <charset val="204"/>
          </rPr>
          <t>Заполняется по итогам года</t>
        </r>
        <r>
          <rPr>
            <sz val="8"/>
            <color indexed="81"/>
            <rFont val="Tahoma"/>
            <family val="2"/>
            <charset val="204"/>
          </rPr>
          <t xml:space="preserve">
</t>
        </r>
      </text>
    </comment>
    <comment ref="E13" authorId="0" shapeId="0">
      <text>
        <r>
          <rPr>
            <b/>
            <sz val="8"/>
            <color indexed="81"/>
            <rFont val="Tahoma"/>
            <family val="2"/>
            <charset val="204"/>
          </rPr>
          <t>Заполняется по итогам года</t>
        </r>
        <r>
          <rPr>
            <sz val="8"/>
            <color indexed="81"/>
            <rFont val="Tahoma"/>
            <family val="2"/>
            <charset val="204"/>
          </rPr>
          <t xml:space="preserve">
</t>
        </r>
      </text>
    </comment>
    <comment ref="F13" authorId="0" shapeId="0">
      <text>
        <r>
          <rPr>
            <b/>
            <sz val="8"/>
            <color indexed="81"/>
            <rFont val="Tahoma"/>
            <family val="2"/>
            <charset val="204"/>
          </rPr>
          <t>Заполняется по итогам года</t>
        </r>
        <r>
          <rPr>
            <sz val="8"/>
            <color indexed="81"/>
            <rFont val="Tahoma"/>
            <family val="2"/>
            <charset val="204"/>
          </rPr>
          <t xml:space="preserve">
</t>
        </r>
      </text>
    </comment>
    <comment ref="E14" authorId="1" shapeId="0">
      <text>
        <r>
          <rPr>
            <b/>
            <sz val="8"/>
            <color indexed="81"/>
            <rFont val="Tahoma"/>
            <family val="2"/>
            <charset val="204"/>
          </rPr>
          <t xml:space="preserve">представляется только в составе годового отчета
</t>
        </r>
        <r>
          <rPr>
            <sz val="8"/>
            <color indexed="81"/>
            <rFont val="Tahoma"/>
            <family val="2"/>
            <charset val="204"/>
          </rPr>
          <t xml:space="preserve">
</t>
        </r>
      </text>
    </comment>
    <comment ref="F14" authorId="1" shapeId="0">
      <text>
        <r>
          <rPr>
            <b/>
            <sz val="8"/>
            <color indexed="81"/>
            <rFont val="Tahoma"/>
            <family val="2"/>
            <charset val="204"/>
          </rPr>
          <t>представляется только в составе годового отчета</t>
        </r>
      </text>
    </comment>
    <comment ref="E15" authorId="1" shapeId="0">
      <text>
        <r>
          <rPr>
            <b/>
            <sz val="8"/>
            <color indexed="81"/>
            <rFont val="Tahoma"/>
            <family val="2"/>
            <charset val="204"/>
          </rPr>
          <t xml:space="preserve">представляется только в составе годового отчета
</t>
        </r>
      </text>
    </comment>
    <comment ref="F15" authorId="1" shapeId="0">
      <text>
        <r>
          <rPr>
            <b/>
            <sz val="8"/>
            <color indexed="81"/>
            <rFont val="Tahoma"/>
            <family val="2"/>
            <charset val="204"/>
          </rPr>
          <t>представляется только в составе годового отчета</t>
        </r>
        <r>
          <rPr>
            <sz val="8"/>
            <color indexed="81"/>
            <rFont val="Tahoma"/>
            <family val="2"/>
            <charset val="204"/>
          </rPr>
          <t xml:space="preserve">
</t>
        </r>
      </text>
    </comment>
    <comment ref="E19" authorId="0" shapeId="0">
      <text>
        <r>
          <rPr>
            <b/>
            <sz val="8"/>
            <color indexed="81"/>
            <rFont val="Tahoma"/>
            <family val="2"/>
            <charset val="204"/>
          </rPr>
          <t>Заполняется по итогам года</t>
        </r>
        <r>
          <rPr>
            <sz val="8"/>
            <color indexed="81"/>
            <rFont val="Tahoma"/>
            <family val="2"/>
            <charset val="204"/>
          </rPr>
          <t xml:space="preserve">
</t>
        </r>
      </text>
    </comment>
    <comment ref="F19" authorId="0" shapeId="0">
      <text>
        <r>
          <rPr>
            <b/>
            <sz val="8"/>
            <color indexed="81"/>
            <rFont val="Tahoma"/>
            <family val="2"/>
            <charset val="204"/>
          </rPr>
          <t>Заполняется по итогам года</t>
        </r>
      </text>
    </comment>
  </commentList>
</comments>
</file>

<file path=xl/comments3.xml><?xml version="1.0" encoding="utf-8"?>
<comments xmlns="http://schemas.openxmlformats.org/spreadsheetml/2006/main">
  <authors>
    <author>Давыдов</author>
    <author>User</author>
    <author>Залесский Анатолий</author>
  </authors>
  <commentList>
    <comment ref="E12" authorId="0" shapeId="0">
      <text>
        <r>
          <rPr>
            <b/>
            <sz val="8"/>
            <color indexed="81"/>
            <rFont val="Tahoma"/>
            <family val="2"/>
            <charset val="204"/>
          </rPr>
          <t>Заполняется только в составе годового отчета</t>
        </r>
        <r>
          <rPr>
            <sz val="8"/>
            <color indexed="81"/>
            <rFont val="Tahoma"/>
            <family val="2"/>
            <charset val="204"/>
          </rPr>
          <t xml:space="preserve">
</t>
        </r>
      </text>
    </comment>
    <comment ref="F12" authorId="0" shapeId="0">
      <text>
        <r>
          <rPr>
            <b/>
            <sz val="8"/>
            <color indexed="81"/>
            <rFont val="Tahoma"/>
            <family val="2"/>
            <charset val="204"/>
          </rPr>
          <t>Заполняется только в составе годового отчета</t>
        </r>
      </text>
    </comment>
    <comment ref="E13" authorId="0" shapeId="0">
      <text>
        <r>
          <rPr>
            <b/>
            <sz val="8"/>
            <color indexed="81"/>
            <rFont val="Tahoma"/>
            <family val="2"/>
            <charset val="204"/>
          </rPr>
          <t>Заполняется только в составе годового отчета</t>
        </r>
      </text>
    </comment>
    <comment ref="F13" authorId="0" shapeId="0">
      <text>
        <r>
          <rPr>
            <b/>
            <sz val="8"/>
            <color indexed="81"/>
            <rFont val="Tahoma"/>
            <family val="2"/>
            <charset val="204"/>
          </rPr>
          <t>Заполняется только в составе годового отчета</t>
        </r>
      </text>
    </comment>
    <comment ref="E14" authorId="1" shapeId="0">
      <text>
        <r>
          <rPr>
            <b/>
            <sz val="9"/>
            <color indexed="81"/>
            <rFont val="Tahoma"/>
            <family val="2"/>
            <charset val="204"/>
          </rPr>
          <t>User:</t>
        </r>
        <r>
          <rPr>
            <sz val="9"/>
            <color indexed="81"/>
            <rFont val="Tahoma"/>
            <family val="2"/>
            <charset val="204"/>
          </rPr>
          <t xml:space="preserve">
Заполняется ЗАО и ОАО</t>
        </r>
      </text>
    </comment>
    <comment ref="F14" authorId="1" shapeId="0">
      <text>
        <r>
          <rPr>
            <b/>
            <sz val="9"/>
            <color indexed="81"/>
            <rFont val="Tahoma"/>
            <family val="2"/>
            <charset val="204"/>
          </rPr>
          <t>User:</t>
        </r>
        <r>
          <rPr>
            <sz val="9"/>
            <color indexed="81"/>
            <rFont val="Tahoma"/>
            <family val="2"/>
            <charset val="204"/>
          </rPr>
          <t xml:space="preserve">
Заполняется ЗАО и ОАО</t>
        </r>
      </text>
    </comment>
    <comment ref="B17" authorId="2" shapeId="0">
      <text>
        <r>
          <rPr>
            <b/>
            <sz val="8"/>
            <color indexed="81"/>
            <rFont val="Tahoma"/>
            <family val="2"/>
            <charset val="204"/>
          </rPr>
          <t xml:space="preserve">наименования основных видов деятельности, товаров, продукции, работ, услуг </t>
        </r>
        <r>
          <rPr>
            <b/>
            <u/>
            <sz val="8"/>
            <color indexed="81"/>
            <rFont val="Tahoma"/>
            <family val="2"/>
            <charset val="204"/>
          </rPr>
          <t>и процентное соотношение</t>
        </r>
        <r>
          <rPr>
            <b/>
            <sz val="8"/>
            <color indexed="81"/>
            <rFont val="Tahoma"/>
            <family val="2"/>
            <charset val="204"/>
          </rPr>
          <t xml:space="preserve"> суммы выручки по каждому из них к общему объему выручки</t>
        </r>
        <r>
          <rPr>
            <sz val="8"/>
            <color indexed="81"/>
            <rFont val="Tahoma"/>
            <family val="2"/>
            <charset val="204"/>
          </rPr>
          <t xml:space="preserve">
</t>
        </r>
      </text>
    </comment>
  </commentList>
</comments>
</file>

<file path=xl/comments4.xml><?xml version="1.0" encoding="utf-8"?>
<comments xmlns="http://schemas.openxmlformats.org/spreadsheetml/2006/main">
  <authors>
    <author>Давыдов</author>
  </authors>
  <commentList>
    <comment ref="E18" authorId="0" shapeId="0">
      <text>
        <r>
          <rPr>
            <sz val="8"/>
            <color indexed="81"/>
            <rFont val="Tahoma"/>
            <family val="2"/>
            <charset val="204"/>
          </rPr>
          <t xml:space="preserve">Расшифровка подписи
</t>
        </r>
      </text>
    </comment>
    <comment ref="E28" authorId="0" shapeId="0">
      <text>
        <r>
          <rPr>
            <sz val="8"/>
            <color indexed="81"/>
            <rFont val="Tahoma"/>
            <family val="2"/>
            <charset val="204"/>
          </rPr>
          <t xml:space="preserve">Расшифровка подписи
</t>
        </r>
      </text>
    </comment>
    <comment ref="E30" authorId="0" shapeId="0">
      <text>
        <r>
          <rPr>
            <sz val="8"/>
            <color indexed="81"/>
            <rFont val="Tahoma"/>
            <family val="2"/>
            <charset val="204"/>
          </rPr>
          <t xml:space="preserve">Расшифровка подписи
</t>
        </r>
      </text>
    </comment>
  </commentList>
</comments>
</file>

<file path=xl/comments5.xml><?xml version="1.0" encoding="utf-8"?>
<comments xmlns="http://schemas.openxmlformats.org/spreadsheetml/2006/main">
  <authors>
    <author>КонсульнатПлюс примечание:</author>
    <author>КонсульнатПлюс примечание</author>
    <author>КонсультантПлюс примечание</author>
    <author>Автор</author>
  </authors>
  <commentList>
    <comment ref="F33" authorId="0" shapeId="0">
      <text>
        <r>
          <rPr>
            <b/>
            <sz val="9"/>
            <color indexed="81"/>
            <rFont val="Times New Roman"/>
            <family val="1"/>
            <charset val="204"/>
          </rPr>
          <t>КонсультантПлюс примечание:</t>
        </r>
        <r>
          <rPr>
            <sz val="9"/>
            <color indexed="81"/>
            <rFont val="Times New Roman"/>
            <family val="1"/>
            <charset val="204"/>
          </rPr>
          <t xml:space="preserve">
 В графе 3 показываются данные о стоимости активов, собственного капитала, обязательств на конец отчетного периода.</t>
        </r>
        <r>
          <rPr>
            <sz val="8"/>
            <color indexed="81"/>
            <rFont val="Tahoma"/>
            <family val="2"/>
            <charset val="204"/>
          </rPr>
          <t xml:space="preserve">
</t>
        </r>
      </text>
    </comment>
    <comment ref="G33" authorId="1" shapeId="0">
      <text>
        <r>
          <rPr>
            <b/>
            <sz val="9"/>
            <color indexed="81"/>
            <rFont val="Times New Roman"/>
            <family val="1"/>
            <charset val="204"/>
          </rPr>
          <t>КонсультантПлюс примечание:</t>
        </r>
        <r>
          <rPr>
            <sz val="9"/>
            <color indexed="81"/>
            <rFont val="Times New Roman"/>
            <family val="1"/>
            <charset val="204"/>
          </rPr>
          <t xml:space="preserve">
В графе 4 показываются данные о стоимости активов, собственного капитала, обязательств на конец предыдущего года (вступительный баланс), которые должны соответствовать данным графы 3  предыдущего года (заключительный баланс), за исключением случаев, установленных законодательством.</t>
        </r>
        <r>
          <rPr>
            <sz val="8"/>
            <color indexed="81"/>
            <rFont val="Tahoma"/>
            <family val="2"/>
            <charset val="204"/>
          </rPr>
          <t xml:space="preserve">
</t>
        </r>
      </text>
    </comment>
    <comment ref="A35" authorId="1" shapeId="0">
      <text>
        <r>
          <rPr>
            <b/>
            <sz val="9"/>
            <color indexed="81"/>
            <rFont val="Times New Roman"/>
            <family val="1"/>
            <charset val="204"/>
          </rPr>
          <t>КонсультантПлюс примечание:</t>
        </r>
        <r>
          <rPr>
            <sz val="9"/>
            <color indexed="81"/>
            <rFont val="Times New Roman"/>
            <family val="1"/>
            <charset val="204"/>
          </rPr>
          <t xml:space="preserve">
 В разделе I "Долгосрочные активы" приводится информация об остатках основных средств, нематериальных активов, доходных вложений в материальные активы, вложений в долгосрочные активы, оборудования к установке и строительных материалов, долгосрочных финансовых вложений, долгосрочной дебиторской задолженности, отложенных налоговых активов и других долгосрочных активов.</t>
        </r>
        <r>
          <rPr>
            <sz val="8"/>
            <color indexed="81"/>
            <rFont val="Tahoma"/>
            <family val="2"/>
            <charset val="204"/>
          </rPr>
          <t xml:space="preserve">
</t>
        </r>
      </text>
    </comment>
    <comment ref="H36"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"Основные средства" (строка 110) показывается остаточная стоимость основных средств, определяемая как разница между первоначальной (переоцененной) стоимостью основных средств, учитываемых на счете 01 "Основные средства", и накопленными по ним суммами амортизации и обесценения, учитываемых на счете 02 "Амортизация основных средств".</t>
        </r>
      </text>
    </comment>
    <comment ref="H37"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"Нематериальные активы" (строка 120) показывается остаточная стоимость нематериальных активов, определяемая как разница между первоначальной (переоцененной) стоимостью нематериальных активов, учитываемых на счете 04 "Нематериальные активы", и накопленными по ним суммами амортизации и обесценения, учитываемых на счете 05 "Амортизация нематериальных активов".
</t>
        </r>
      </text>
    </comment>
    <comment ref="H38"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"Доходные вложения в материальные активы" (строка 130) показываются суммы доходных вложений в инвестиционную недвижимость, предметы финансовой аренды (лизинга) и прочих доходных вложений в материальные активы. Остаточная стоимость инвестиционной недвижимости определяется как разница между первоначальной (переоцененной) стоимостью инвестиционной недвижимости, учитываемой на счете 03 "Доходные вложения в материальные активы", и накопленными по ней суммами амортизации и обесценения, учитываемых на счете 02 "Амортизация основных средств". Остаточная стоимость предметов финансовой аренды (лизинга) определяется как разница между первоначальной (переоцененной) стоимостью предметов финансовой аренды (лизинга), учитываемых на счете 03 "Доходные вложения в материальные активы", и накопленными по ним суммами амортизации и обесценения, учитываемых на счете 02 "Амортизация основных средств".
</t>
        </r>
      </text>
    </comment>
    <comment ref="H43"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"Вложения в долгосрочные активы" (строка 140) показываются суммы вложений в долгосрочные активы, учитываемых на счете 08 "Вложения в долгосрочные активы", а также стоимость оборудования к установке, строительных материалов у заказчика, застройщика, учитываемых на счете 07 "Оборудование к установке и строительные материалы".
</t>
        </r>
      </text>
    </comment>
    <comment ref="H44"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"Долгосрочные финансовые вложения" (строка 150) показываются суммы долгосрочных финансовых вложений, учитываемых на счете 06 "Долгосрочные финансовые вложения", погашение которых ожидается более чем через 12 месяцев после отчетной даты.
</t>
        </r>
        <r>
          <rPr>
            <sz val="8"/>
            <color indexed="81"/>
            <rFont val="Tahoma"/>
            <family val="2"/>
            <charset val="204"/>
          </rPr>
          <t xml:space="preserve">
</t>
        </r>
      </text>
    </comment>
    <comment ref="H45"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"Отложенные налоговые активы" (строка 160) показывается сальдо по счету 09 "Отложенные налоговые активы".
</t>
        </r>
      </text>
    </comment>
    <comment ref="H46"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"Долгосрочная дебиторская задолженность" (строка 170) показывается дебиторская задолженность, в том числе выданные авансы, предварительная оплата, учитываемая на счетах 60 "Расчеты с поставщиками и подрядчиками", 62 "Расчеты с покупателями и заказчиками", 76 "Расчеты с разными дебиторами и кредиторами" и других счетах учета расчетов, погашение которой ожидается более чем через 12 месяцев после отчетной даты. При наличии резервов по сомнительным долгам, учитываемых на счете 63 "Резервы по сомнительным долгам", показатель этой статьи, в связи с которым созданы резервы по сомнительным долгам, уменьшается на суммы этих резервов.
</t>
        </r>
      </text>
    </comment>
    <comment ref="H47"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"Прочие долгосрочные активы" (строка 180) показываются остатки долгосрочных активов, не показанные по строкам 110 - 170, в том числе суммы расходов будущих периодов, учитываемых на счете 97 "Расходы будущих периодов" и подлежащих отнесению на расходы отчетного периода более чем через 12 месяцев после отчетной даты.
</t>
        </r>
      </text>
    </comment>
    <comment ref="A49" authorId="1" shapeId="0">
      <text>
        <r>
          <rPr>
            <b/>
            <sz val="9"/>
            <color indexed="81"/>
            <rFont val="Times New Roman"/>
            <family val="1"/>
            <charset val="204"/>
          </rPr>
          <t>КонсультантПлюс примечание:</t>
        </r>
        <r>
          <rPr>
            <sz val="9"/>
            <color indexed="81"/>
            <rFont val="Times New Roman"/>
            <family val="1"/>
            <charset val="204"/>
          </rPr>
          <t xml:space="preserve">
 В разделе II "Краткосрочные активы" приводится информация об остатках запасов, долгосрочных активов, предназначенных для реализации, расходов будущих периодов, налога на добавленную стоимость по приобретенным товарам, работам, услугам, краткосрочной дебиторской задолженности, краткосрочных финансовых вложений, денежных средств и эквивалентов денежных средств, прочих краткосрочных активов.
</t>
        </r>
      </text>
    </comment>
    <comment ref="H50"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"Запасы" (строка 210) показываются остатки материалов, животных на выращивании и откорме, незавершенного производства, готовой продукции и товаров, товаров отгруженных и прочих запасов.
</t>
        </r>
      </text>
    </comment>
    <comment ref="H52"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211 "материалы" показываются остатки материалов, учитываемых на счетах 10 "Материалы", 15 "Заготовление и приобретение материалов".
При ведении бухгалтерского учета заготовления и приобретения материалов с использованием счетов 15 "Заготовление и приобретение материалов" и (или) 16 "Отклонение в стоимости материалов" по строке 211 "материалы" показывается также сумма отклонений фактической себестоимости материалов от их стоимости по учетным ценам.
</t>
        </r>
      </text>
    </comment>
    <comment ref="H53"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212   показывается стоимость животных на выращивании и откорме, учитываемая на счете 11 "Животные на выращивании и откорме".</t>
        </r>
      </text>
    </comment>
    <comment ref="H54"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213 показываются остатки незавершенного производства, учитываемого на счетах 20 "Основное производство", 21 "Полуфабрикаты собственного производства", 23 "Вспомогательные производства", 29 "Обслуживающие производства и хозяйства".</t>
        </r>
      </text>
    </comment>
    <comment ref="H55"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214  показываются остатки готовой продукции, учитываемой на счете 43 "Готовая продукция", остатки товаров, учитываемых на счете 41 "Товары", а также расходы на реализацию, учитываемые на счете 44 "Расходы на реализацию", относящиеся к остаткам товаров в порядке, установленном законодательством. Если учет товаров ведется по розничным ценам, то показатель строки 214  уменьшается на сальдо по счету 42 "Торговая наценка".
В организациях общественного питания по строке 214 показываются остатки сырья и готовой продукции на кухнях и в кладовых.</t>
        </r>
      </text>
    </comment>
    <comment ref="H56" authorId="1" shapeId="0">
      <text>
        <r>
          <rPr>
            <b/>
            <sz val="8"/>
            <color indexed="81"/>
            <rFont val="Times New Roman"/>
            <family val="1"/>
            <charset val="204"/>
          </rPr>
          <t>КонсультантПлюс примечание:</t>
        </r>
        <r>
          <rPr>
            <sz val="8"/>
            <color indexed="81"/>
            <rFont val="Times New Roman"/>
            <family val="1"/>
            <charset val="204"/>
          </rPr>
          <t xml:space="preserve">
По строке 215 показываются остатки товаров отгруженных, учитываемых на счете 45 "Товары отгруженные".</t>
        </r>
      </text>
    </comment>
    <comment ref="H57"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216 показываются остатки запасов, не показанные по строкам 211 - 215.
При наличии резервов под снижение стоимости запасов, учитываемых на счете 14 "Резервы под снижение стоимости запасов", показатели соответствующих строк статьи "Запасы", в связи с которыми созданы резервы под снижение стоимости запасов, уменьшаются на суммы данных резервов.</t>
        </r>
      </text>
    </comment>
    <comment ref="H58"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"Долгосрочные активы, предназначенные для реализации" (строка 220) показываются остатки долгосрочных активов, признанных предназначенными для реализации, а также активов, включенных в выбывающую группу, признанную предназначенной для реализации, учитываемых на счете 47 "Долгосрочные активы, предназначенные для реализации".
</t>
        </r>
      </text>
    </comment>
    <comment ref="H59"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"Расходы будущих периодов" (строка 230) показываются суммы расходов будущих периодов, учитываемых на счете 97 "Расходы будущих периодов" и подлежащих отнесению на расходы отчетного периода в течение 12 месяцев после отчетной даты.</t>
        </r>
      </text>
    </comment>
    <comment ref="H60"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"Налог на добавленную стоимость по приобретенным товарам, работам, услугам" (строка 240) показываются суммы налога на добавленную стоимость, учитываемого на счете 18 "Налог на добавленную стоимость по приобретенным товарам, работам, услугам".
</t>
        </r>
      </text>
    </comment>
    <comment ref="H61"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"Краткосрочная дебиторская задолженность" (строка 250) показывается дебиторская задолженность, в том числе выданные авансы, предварительная оплата, учитываемая на счетах 60 "Расчеты с поставщиками и подрядчиками", 62 "Расчеты с покупателями и заказчиками", 76 "Расчеты с разными дебиторами и кредиторами" и других счетах учета расчетов, погашение которой ожидается в течение 12 месяцев после отчетной даты. При наличии резервов по сомнительным долгам, учитываемых на счете 63 "Резервы по сомнительным долгам", показатель этой статьи, в связи с которым созданы резервы по сомнительным долгам, уменьшается на суммы этих резервов.
</t>
        </r>
      </text>
    </comment>
    <comment ref="H62"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"Краткосрочные финансовые вложения" (строка 260) показываются суммы краткосрочных финансовых вложений (за исключением эквивалентов денежных средств), учитываемых на счете 58 "Краткосрочные финансовые вложения", а также суммы долгосрочных финансовых вложений (за исключением долгосрочных финансовых вложений в уставные капиталы других организаций, вкладов участников договора о совместной деятельности в общее имущество простого товарищества), учитываемых на счете 06 "Долгосрочные финансовые вложения", погашение которых ожидается в течение 12 месяцев после отчетной даты. При наличии резервов под обесценение краткосрочных финансовых вложений, учитываемых на счете 59 "Резервы под обесценение краткосрочных финансовых вложений", показатель этой статьи, в связи с которым созданы резервы под обесценение краткосрочных финансовых вложений, уменьшается на суммы этих резервов.
</t>
        </r>
      </text>
    </comment>
    <comment ref="H63" authorId="1" shapeId="0">
      <text>
        <r>
          <rPr>
            <b/>
            <sz val="8"/>
            <color indexed="81"/>
            <rFont val="Times New Roman"/>
            <family val="1"/>
            <charset val="204"/>
          </rPr>
          <t>КонсультантПлюс примечание:</t>
        </r>
        <r>
          <rPr>
            <sz val="8"/>
            <color indexed="81"/>
            <rFont val="Times New Roman"/>
            <family val="1"/>
            <charset val="204"/>
          </rPr>
          <t xml:space="preserve">
По статье "Денежные средства и эквиваленты денежных средств" (строка 270) показываются остатки денежных средств, учитываемых на счетах 50 "Касса", 51 "Расчетные счета", 52 "Валютные счета", 55 "Специальные счета в банках", 57 "Денежные средства в пути", а также остатки эквивалентов денежных средств, учитываемых на счете 58 "Краткосрочные финансовые вложения".</t>
        </r>
      </text>
    </comment>
    <comment ref="H64"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"Прочие краткосрочные активы" (строка 280) показываются остатки краткосрочных активов, не показанные по строкам 210 - 270, в том числе учитываемые на счете 94 "Недостачи и потери от порчи имущества".
</t>
        </r>
      </text>
    </comment>
    <comment ref="A69" authorId="1" shapeId="0">
      <text>
        <r>
          <rPr>
            <b/>
            <sz val="9"/>
            <color indexed="81"/>
            <rFont val="Times New Roman"/>
            <family val="1"/>
            <charset val="204"/>
          </rPr>
          <t>КонсультантПлюс примечание:</t>
        </r>
        <r>
          <rPr>
            <sz val="9"/>
            <color indexed="81"/>
            <rFont val="Times New Roman"/>
            <family val="1"/>
            <charset val="204"/>
          </rPr>
          <t xml:space="preserve">
  В разделе III "Собственный капитал" приводится информация о собственном капитале.
</t>
        </r>
      </text>
    </comment>
    <comment ref="H70"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"Уставный капитал" (строка 410) показывается остаток уставного капитала, учитываемого на счете 80 "Уставный капитал".
</t>
        </r>
      </text>
    </comment>
    <comment ref="H71"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"Неоплаченная часть уставного капитала" (строка 420) показывается дебиторская задолженность собственника имущества (учредителей, участников) по вкладам в уставный капитал, учитываемая на счете 75 "Расчеты с учредителями" (субсчет 75-1 "Расчеты по вкладам в уставный капитал"). Показатель этой статьи вычитается при подсчете итога по разделу III "Собственный капитал".
</t>
        </r>
      </text>
    </comment>
    <comment ref="H72"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"Собственные акции (доли в уставном капитале)" (строка 430) показывается стоимость собственных акций (долей в уставном капитале), выкупленных у акционеров (участников), учитываемых на счете 81 "Собственные акции (доли в уставном капитале)". Показатель этой статьи вычитается при подсчете итога по разделу III "Собственный капитал".
</t>
        </r>
      </text>
    </comment>
    <comment ref="H73"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"Резервный капитал" (строка 440) показывается остаток резервного капитала, учитываемого на счете 82 "Резервный капитал".</t>
        </r>
      </text>
    </comment>
    <comment ref="H74"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"Добавочный капитал" (строка 450) показывается остаток добавочного капитала, учитываемого на счете 83 "Добавочный капитал".</t>
        </r>
      </text>
    </comment>
    <comment ref="F75" authorId="2" shapeId="0">
      <text>
        <r>
          <rPr>
            <b/>
            <sz val="8"/>
            <color indexed="81"/>
            <rFont val="Times New Roman"/>
            <family val="1"/>
            <charset val="204"/>
          </rPr>
          <t>КонсультантПлюс примечание:</t>
        </r>
        <r>
          <rPr>
            <sz val="8"/>
            <color indexed="81"/>
            <rFont val="Times New Roman"/>
            <family val="1"/>
            <charset val="204"/>
          </rPr>
          <t xml:space="preserve">
По статье "Нераспределенная прибыль (непокрытый убыток)" (строка 460) показывается остаток
нераспределенной прибыли (непокрытого убытка), учитываемой на
счете 84 "Нераспределенная прибыль (непокрытый убыток)".
Остаток непокрытого убытка, показанный по этой статье, вычитается
при подсчете итога по разделу III "Собственный капитал".
В этом случае при вводе значения по данной строке необходимо
перед числом поставить знак "-".</t>
        </r>
      </text>
    </comment>
    <comment ref="G75" authorId="2" shapeId="0">
      <text>
        <r>
          <rPr>
            <b/>
            <sz val="8"/>
            <color indexed="81"/>
            <rFont val="Times New Roman"/>
            <family val="1"/>
            <charset val="204"/>
          </rPr>
          <t>КонсультантПлюс примечание:</t>
        </r>
        <r>
          <rPr>
            <sz val="8"/>
            <color indexed="81"/>
            <rFont val="Times New Roman"/>
            <family val="1"/>
            <charset val="204"/>
          </rPr>
          <t xml:space="preserve">
По статье "Нераспределенная прибыль (непокрытый убыток)" (строка 460) показывается остаток нераспределенной прибыли (непокрытого убытка), учитываемой на счете 84 "Нераспределенная прибыль (непокрытый убыток)". Остаток непокрытого убытка, показанный по этой статье, вычитается при подсчете итога по разделу III "Собственный капитал".
В этом случае при вводе значения по данной строке необходимо</t>
        </r>
        <r>
          <rPr>
            <sz val="8"/>
            <color indexed="81"/>
            <rFont val="Tahoma"/>
            <family val="2"/>
            <charset val="204"/>
          </rPr>
          <t xml:space="preserve">
</t>
        </r>
        <r>
          <rPr>
            <sz val="8"/>
            <color indexed="81"/>
            <rFont val="Times New Roman"/>
            <family val="1"/>
            <charset val="204"/>
          </rPr>
          <t>перед числом поставить знак "-".</t>
        </r>
      </text>
    </comment>
    <comment ref="H75"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"Нераспределенная прибыль (непокрытый убыток)" (строка 460) показывается остаток нераспределенной прибыли (непокрытого убытка), учитываемой на счете 84 "Нераспределенная прибыль (непокрытый убыток)". Остаток непокрытого убытка, показанный по этой статье, вычитается при подсчете итога по разделу III "Собственный капитал".
В этом случае при вводе значения по данной строке необходимо
перед числом поставить знак "-".
</t>
        </r>
      </text>
    </comment>
    <comment ref="F76" authorId="2" shapeId="0">
      <text>
        <r>
          <rPr>
            <b/>
            <sz val="8"/>
            <color indexed="81"/>
            <rFont val="Times New Roman"/>
            <family val="1"/>
            <charset val="204"/>
          </rPr>
          <t>КонсультантПлюс примечание:</t>
        </r>
        <r>
          <rPr>
            <sz val="8"/>
            <color indexed="81"/>
            <rFont val="Times New Roman"/>
            <family val="1"/>
            <charset val="204"/>
          </rPr>
          <t xml:space="preserve">
По статье "Чистая прибыль (убыток) отчетного периода" (строка 470) показывается остаток чистой прибыли (убытка) отчетного периода, учитываемой на счете 99 "Прибыли и убытки". Остаток убытка отчетного периода, показанный по этой статье, вычитается при подсчете итога по разделу III "Собственный капитал".
 В этом случае при вводе значения по данной строке необходимо перед числом поставить знак "-".
 В годовом бухгалтерском балансе статья "Чистая прибыль (убыток) отчетного периода" (строка 470) не заполняется.</t>
        </r>
      </text>
    </comment>
    <comment ref="G76" authorId="2" shapeId="0">
      <text>
        <r>
          <rPr>
            <b/>
            <sz val="8"/>
            <color indexed="81"/>
            <rFont val="Times New Roman"/>
            <family val="1"/>
            <charset val="204"/>
          </rPr>
          <t>КонсультантПлюс примечание:</t>
        </r>
        <r>
          <rPr>
            <sz val="8"/>
            <color indexed="81"/>
            <rFont val="Times New Roman"/>
            <family val="1"/>
            <charset val="204"/>
          </rPr>
          <t xml:space="preserve">
По статье "Чистая прибыль (убыток) отчетного периода" (строка 470) показывается остаток чистой прибыли (убытка) отчетного периода, учитываемой на счете 99 "Прибыли и убытки". Остаток убытка отчетного периода, показанный по этой статье, вычитается при подсчете итога по разделу III "Собственный капитал".
 В этом случае при вводе значения по данной строке необходимо перед числом поставить знак "-".
 В годовом бухгалтерском балансе статья "Чистая прибыль (убыток) отчетного периода" (строка 470) не заполняется.</t>
        </r>
      </text>
    </comment>
    <comment ref="H76"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"Чистая прибыль (убыток) отчетного периода" (строка 470) показывается остаток чистой прибыли (убытка) отчетного периода, учитываемой на счете 99 "Прибыли и убытки". Остаток убытка отчетного периода, показанный по этой статье, вычитается при подсчете итога по разделу III "Собственный капитал".
 В этом случае при вводе значения по данной строке необходимо перед числом поставить знак "-".
 В годовом бухгалтерском балансе статья "Чистая прибыль (убыток) отчетного периода" (строка 470) не заполняется.</t>
        </r>
      </text>
    </comment>
    <comment ref="H77"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"Целевое финансирование" (строка 480) показывается остаток целевого финансирования, учитываемого на счете 86 "Целевое финансирование".
</t>
        </r>
      </text>
    </comment>
    <comment ref="A79" authorId="1" shapeId="0">
      <text>
        <r>
          <rPr>
            <b/>
            <sz val="9"/>
            <color indexed="81"/>
            <rFont val="Times New Roman"/>
            <family val="1"/>
            <charset val="204"/>
          </rPr>
          <t>КонсультантПлюс примечание:</t>
        </r>
        <r>
          <rPr>
            <sz val="9"/>
            <color indexed="81"/>
            <rFont val="Times New Roman"/>
            <family val="1"/>
            <charset val="204"/>
          </rPr>
          <t xml:space="preserve">
В разделе IV "Долгосрочные обязательства" приводится информация об обязательствах, погашение которых ожидается более чем через 12 месяцев после отчетной даты.
</t>
        </r>
      </text>
    </comment>
    <comment ref="H80" authorId="1" shapeId="0">
      <text>
        <r>
          <rPr>
            <b/>
            <sz val="8"/>
            <color indexed="81"/>
            <rFont val="Times New Roman"/>
            <family val="1"/>
            <charset val="204"/>
          </rPr>
          <t>КонсультантПлюс примечание:</t>
        </r>
        <r>
          <rPr>
            <sz val="8"/>
            <color indexed="81"/>
            <rFont val="Times New Roman"/>
            <family val="1"/>
            <charset val="204"/>
          </rPr>
          <t xml:space="preserve">
По статье "Долгосрочные кредиты и займы" (строка 510) показываются учитываемые на счете 67 "Расчеты по долгосрочным кредитам и займам" обязательства по долгосрочным кредитам и займам (за исключением процентов по ним), погашение которых ожидается более чем через 12 месяцев после отчетной даты.
</t>
        </r>
      </text>
    </comment>
    <comment ref="H81"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"Долгосрочные обязательства по лизинговым платежам" (строка 520) показываются учитываемые на счете 76 "Расчеты с разными дебиторами и кредиторами" обязательства по лизинговым платежам, погашение которых ожидается более чем через 12 месяцев после отчетной даты.
</t>
        </r>
      </text>
    </comment>
    <comment ref="H82"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"Отложенные налоговые обязательства" (строка 530) показывается сальдо по счету 65 "Отложенные налоговые обязательства".
</t>
        </r>
      </text>
    </comment>
    <comment ref="H83"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"Доходы будущих периодов" (строка 540) показываются суммы доходов будущих периодов, учитываемых на счете 98 "Доходы будущих периодов" и подлежащих отнесению на доходы отчетного периода более чем через 12 месяцев после отчетной даты.
</t>
        </r>
      </text>
    </comment>
    <comment ref="H84"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"Резервы предстоящих платежей" (строка 550) показываются суммы резервов предстоящих платежей, учитываемых на счете 96 "Резервы предстоящих платежей" и подлежащих использованию более чем через 12 месяцев после отчетной даты.
</t>
        </r>
      </text>
    </comment>
    <comment ref="H85" authorId="1" shapeId="0">
      <text>
        <r>
          <rPr>
            <b/>
            <sz val="8"/>
            <color indexed="81"/>
            <rFont val="Times New Roman"/>
            <family val="1"/>
            <charset val="204"/>
          </rPr>
          <t>КонсультантПлюс примечание:</t>
        </r>
        <r>
          <rPr>
            <sz val="8"/>
            <color indexed="81"/>
            <rFont val="Times New Roman"/>
            <family val="1"/>
            <charset val="204"/>
          </rPr>
          <t xml:space="preserve">
По статье "Прочие долгосрочные обязательства" (строка 560) показываются обязательства, погашение которых ожидается более чем через 12 месяцев после отчетной даты, не показанные по строкам 510 - 550.
</t>
        </r>
      </text>
    </comment>
    <comment ref="A87" authorId="1" shapeId="0">
      <text>
        <r>
          <rPr>
            <b/>
            <sz val="9"/>
            <color indexed="81"/>
            <rFont val="Times New Roman"/>
            <family val="1"/>
            <charset val="204"/>
          </rPr>
          <t>КонсультантПлюс примечание:</t>
        </r>
        <r>
          <rPr>
            <sz val="9"/>
            <color indexed="81"/>
            <rFont val="Times New Roman"/>
            <family val="1"/>
            <charset val="204"/>
          </rPr>
          <t xml:space="preserve">
В разделе V "Краткосрочные обязательства" приводится информация об обязательствах, погашение которых ожидается в течение 12 месяцев после отчетной даты.
</t>
        </r>
      </text>
    </comment>
    <comment ref="H88"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"Краткосрочные кредиты и займы" (строка 610) показываются обязательства по краткосрочным кредитам и займам (за исключением процентов по ним), учитываемые на счете 66 "Расчеты по краткосрочным кредитам и займам".
</t>
        </r>
      </text>
    </comment>
    <comment ref="H89"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"Краткосрочная часть долгосрочных обязательств" (строка 620) показывается часть долгосрочных обязательств, учитываемых на счетах учета расчетов, погашение которой ожидается в течение 12 месяцев после отчетной даты, за исключением кредиторской задолженности, показанной по статье "Краткосрочная кредиторская задолженность" (строка 630).
</t>
        </r>
      </text>
    </comment>
    <comment ref="H90"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"Краткосрочная кредиторская задолженность" (строка 630) показывается кредиторская задолженность, учитываемая на счетах учета расчетов (за исключением обязательств, включенных в выбывающую группу, признанную предназначенной для реализации, и обязательств по кредитам и займам без учета процентов по ним), погашение которой ожидается в течение 12 месяцев после отчетной даты.
</t>
        </r>
      </text>
    </comment>
    <comment ref="H92" authorId="2" shapeId="0">
      <text>
        <r>
          <rPr>
            <b/>
            <sz val="8"/>
            <color indexed="81"/>
            <rFont val="Times New Roman"/>
            <family val="1"/>
            <charset val="204"/>
          </rPr>
          <t>КонсультантПлюс примечание:</t>
        </r>
        <r>
          <rPr>
            <sz val="8"/>
            <color indexed="81"/>
            <rFont val="Times New Roman"/>
            <family val="1"/>
            <charset val="204"/>
          </rPr>
          <t xml:space="preserve">
По строке 631 "поставщикам, подрядчикам, исполнителям" показывается кредиторская задолженность поставщикам, подрядчикам, исполнителям, учитываемая на счете 60 "Расчеты с поставщиками и подрядчиками".</t>
        </r>
        <r>
          <rPr>
            <sz val="9"/>
            <color indexed="81"/>
            <rFont val="Tahoma"/>
            <family val="2"/>
            <charset val="204"/>
          </rPr>
          <t xml:space="preserve">
</t>
        </r>
      </text>
    </comment>
    <comment ref="H93" authorId="2"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632 "по авансам полученным" показываются суммы полученных от покупателей и заказчиков предварительной оплаты, авансов, учитываемых на счете 62 "Расчеты с покупателями и заказчиками".</t>
        </r>
        <r>
          <rPr>
            <sz val="9"/>
            <color indexed="81"/>
            <rFont val="Tahoma"/>
            <family val="2"/>
            <charset val="204"/>
          </rPr>
          <t xml:space="preserve">
</t>
        </r>
      </text>
    </comment>
    <comment ref="H94" authorId="2"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633 "по налогам и сборам" показывается кредиторская задолженность по налогам и сборам, учитываемая на счете 68 "Расчеты по налогам и сборам".</t>
        </r>
        <r>
          <rPr>
            <sz val="9"/>
            <color indexed="81"/>
            <rFont val="Tahoma"/>
            <family val="2"/>
            <charset val="204"/>
          </rPr>
          <t xml:space="preserve">
</t>
        </r>
      </text>
    </comment>
    <comment ref="H95" authorId="2"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634 "по социальному страхованию и обеспечению" показывается кредиторская задолженность по социальному страхованию и обеспечению, учитываемая на счете 69 "Расчеты по социальному страхованию и обеспечению".</t>
        </r>
        <r>
          <rPr>
            <sz val="9"/>
            <color indexed="81"/>
            <rFont val="Tahoma"/>
            <family val="2"/>
            <charset val="204"/>
          </rPr>
          <t xml:space="preserve">
</t>
        </r>
      </text>
    </comment>
    <comment ref="H96" authorId="2"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635 "по оплате труда" показывается кредиторская задолженность перед работниками по оплате труда, учитываемая на счете 70 "Расчеты с персоналом по оплате труда", а также кредиторская задолженность перед работниками по начисленным, но не выплаченным в установленный срок суммам, учитываемая на счете 76 "Расчеты с разными дебиторами и кредиторами".
</t>
        </r>
      </text>
    </comment>
    <comment ref="H97" authorId="2"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636 "по лизинговым платежам" показывается кредиторская задолженность по лизинговым платежам, учитываемая на счете 76 "Расчеты с разными дебиторами и кредиторами".
</t>
        </r>
      </text>
    </comment>
    <comment ref="H98" authorId="2"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637 "собственнику имущества (учредителям, участникам)" показывается кредиторская задолженность перед собственником имущества (учредителями, участниками) по выплате дивидендов и других доходов от участия в уставном капитале организации, учитываемая на счетах 70 "Расчеты с персоналом по оплате труда", 75 "Расчеты с учредителями".</t>
        </r>
        <r>
          <rPr>
            <sz val="9"/>
            <color indexed="81"/>
            <rFont val="Tahoma"/>
            <family val="2"/>
            <charset val="204"/>
          </rPr>
          <t xml:space="preserve">
</t>
        </r>
      </text>
    </comment>
    <comment ref="H99"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638 "прочим кредиторам" показывается кредиторская задолженность, не показанная по строкам 631 - 637, в том числе кредиторская задолженность по процентам по кредитам и займам, учитываемая на счетах 66 "Расчеты по краткосрочным кредитам и займам", 67 "Расчеты по долгосрочным кредитам и займам", кредиторская задолженность перед работниками, учитываемая на счетах 71 "Расчеты с подотчетными лицами", 73 "Расчеты с персоналом по прочим операциям".
</t>
        </r>
      </text>
    </comment>
    <comment ref="H100"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"Обязательства, предназначенные для реализации" (строка 640) показываются обязательства, включенные в выбывающую группу, признанную предназначенной для реализации, учитываемые на счете 76 "Расчеты с разными дебиторами и кредиторами".
</t>
        </r>
      </text>
    </comment>
    <comment ref="H101"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"Доходы будущих периодов" (строка 650) показываются суммы доходов будущих периодов, учитываемых на счете 98 "Доходы будущих периодов" и подлежащих отнесению на доходы отчетного периода в течение 12 месяцев после отчетной даты.
</t>
        </r>
      </text>
    </comment>
    <comment ref="H102"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"Резервы предстоящих платежей" (строка 660) показываются суммы резервов предстоящих платежей, учитываемых на счете 96 "Резервы предстоящих платежей" и подлежащих использованию в течение 12 месяцев после отчетной даты.
</t>
        </r>
      </text>
    </comment>
    <comment ref="H103"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"Прочие краткосрочные обязательства" (строка 670) показываются обязательства, погашение которых ожидается в течение 12 месяцев после отчетной даты, не показанные по строкам 610 - 660.
</t>
        </r>
      </text>
    </comment>
    <comment ref="A113" authorId="3" shapeId="0">
      <text>
        <r>
          <rPr>
            <b/>
            <sz val="10"/>
            <color indexed="81"/>
            <rFont val="Trajan Pro"/>
            <family val="1"/>
          </rPr>
          <t>КонсультантПлюс примечание:</t>
        </r>
        <r>
          <rPr>
            <sz val="10"/>
            <color indexed="81"/>
            <rFont val="Trajan Pro"/>
            <family val="1"/>
          </rPr>
          <t xml:space="preserve">
введите дату в формате чч.мм.гггг</t>
        </r>
        <r>
          <rPr>
            <b/>
            <sz val="10"/>
            <color indexed="81"/>
            <rFont val="Tahoma"/>
            <family val="2"/>
            <charset val="204"/>
          </rPr>
          <t xml:space="preserve">
</t>
        </r>
      </text>
    </comment>
  </commentList>
</comments>
</file>

<file path=xl/comments6.xml><?xml version="1.0" encoding="utf-8"?>
<comments xmlns="http://schemas.openxmlformats.org/spreadsheetml/2006/main">
  <authors>
    <author>Автор</author>
    <author>КонсульнатПлюс примечание</author>
    <author>КонсультантПлюс примечание</author>
  </authors>
  <commentList>
    <comment ref="E18" authorId="0" shapeId="0">
      <text>
        <r>
          <rPr>
            <b/>
            <sz val="9"/>
            <color indexed="81"/>
            <rFont val="Times New Roman"/>
            <family val="1"/>
            <charset val="204"/>
          </rPr>
          <t>КонсультантПлюс примечание:</t>
        </r>
        <r>
          <rPr>
            <sz val="9"/>
            <color indexed="81"/>
            <rFont val="Times New Roman"/>
            <family val="1"/>
            <charset val="204"/>
          </rPr>
          <t xml:space="preserve">
показывается сальдо по счетам 80, 81,82,83,84,75 на конец года, </t>
        </r>
        <r>
          <rPr>
            <u/>
            <sz val="9"/>
            <color indexed="81"/>
            <rFont val="Times New Roman"/>
            <family val="1"/>
            <charset val="204"/>
          </rPr>
          <t>предшествующего предыдущему году</t>
        </r>
        <r>
          <rPr>
            <sz val="9"/>
            <color indexed="81"/>
            <rFont val="Times New Roman"/>
            <family val="1"/>
            <charset val="204"/>
          </rPr>
          <t xml:space="preserve">
</t>
        </r>
      </text>
    </comment>
    <comment ref="E19" authorId="1" shapeId="0">
      <text>
        <r>
          <rPr>
            <b/>
            <sz val="8"/>
            <color indexed="81"/>
            <rFont val="Times New Roman"/>
            <family val="1"/>
            <charset val="204"/>
          </rPr>
          <t>КонсульнатПлюс примечание:</t>
        </r>
        <r>
          <rPr>
            <sz val="8"/>
            <color indexed="81"/>
            <rFont val="Times New Roman"/>
            <family val="1"/>
            <charset val="204"/>
          </rPr>
          <t xml:space="preserve">
 По строке 020 показываются изменения величины собственного капитала организации в целом и по каждой статье в отдельности в связи с внесением изменений в учетную политику.</t>
        </r>
      </text>
    </comment>
    <comment ref="E20" authorId="1" shapeId="0">
      <text>
        <r>
          <rPr>
            <b/>
            <sz val="8"/>
            <color indexed="81"/>
            <rFont val="Times New Roman"/>
            <family val="1"/>
            <charset val="204"/>
          </rPr>
          <t>КонсульнатПлюс примечание:</t>
        </r>
        <r>
          <rPr>
            <sz val="8"/>
            <color indexed="81"/>
            <rFont val="Times New Roman"/>
            <family val="1"/>
            <charset val="204"/>
          </rPr>
          <t xml:space="preserve">
По строке 030 показываются изменения величины собственного капитала организации в целом и по каждой статье в отдельности в связи с исправлением ошибок.
</t>
        </r>
      </text>
    </comment>
    <comment ref="E21" authorId="0" shapeId="0">
      <text>
        <r>
          <rPr>
            <b/>
            <sz val="9"/>
            <color indexed="81"/>
            <rFont val="Times New Roman"/>
            <family val="1"/>
            <charset val="204"/>
          </rPr>
          <t>КонсультантПлюс примечание:</t>
        </r>
        <r>
          <rPr>
            <sz val="9"/>
            <color indexed="81"/>
            <rFont val="Times New Roman"/>
            <family val="1"/>
            <charset val="204"/>
          </rPr>
          <t xml:space="preserve">
показывается  сальдо по счетам 80,81,82,83,84,75 на конец года, </t>
        </r>
        <r>
          <rPr>
            <u/>
            <sz val="9"/>
            <color indexed="81"/>
            <rFont val="Times New Roman"/>
            <family val="1"/>
            <charset val="204"/>
          </rPr>
          <t>предшествующего предыдущему году</t>
        </r>
        <r>
          <rPr>
            <sz val="9"/>
            <color indexed="81"/>
            <rFont val="Times New Roman"/>
            <family val="1"/>
            <charset val="204"/>
          </rPr>
          <t>,  скорректированное в связи с изменением учетной политики и исправлением ошибок.</t>
        </r>
        <r>
          <rPr>
            <u/>
            <sz val="9"/>
            <color indexed="81"/>
            <rFont val="Times New Roman"/>
            <family val="1"/>
            <charset val="204"/>
          </rPr>
          <t xml:space="preserve">
</t>
        </r>
      </text>
    </comment>
    <comment ref="E23" authorId="0"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050 показываются суммы увеличения собственного капитала в целом и по каждой статье в отдельности за период предыдущего года, аналогичный отчетному периоду.
</t>
        </r>
      </text>
    </comment>
    <comment ref="E35" authorId="1" shapeId="0">
      <text>
        <r>
          <rPr>
            <b/>
            <sz val="8"/>
            <color indexed="81"/>
            <rFont val="Times New Roman"/>
            <family val="1"/>
            <charset val="204"/>
          </rPr>
          <t>КонсульнатПлюс примечание:</t>
        </r>
        <r>
          <rPr>
            <sz val="8"/>
            <color indexed="81"/>
            <rFont val="Times New Roman"/>
            <family val="1"/>
            <charset val="204"/>
          </rPr>
          <t xml:space="preserve">
По строке 060 показываются суммы уменьшения собственного капитала в целом и по каждой статье в отдельности за период предыдущего года, аналогичный отчетному периоду.
</t>
        </r>
      </text>
    </comment>
    <comment ref="E48" authorId="0"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070 показываются суммы изменения уставного капитала, не приводящего к изменению величины собственного капитала в целом, </t>
        </r>
        <r>
          <rPr>
            <u/>
            <sz val="9"/>
            <color indexed="81"/>
            <rFont val="Times New Roman"/>
            <family val="1"/>
            <charset val="204"/>
          </rPr>
          <t>за период предыдущего года, аналогичный отчетному периоду.</t>
        </r>
        <r>
          <rPr>
            <sz val="9"/>
            <color indexed="81"/>
            <rFont val="Times New Roman"/>
            <family val="1"/>
            <charset val="204"/>
          </rPr>
          <t xml:space="preserve">
</t>
        </r>
        <r>
          <rPr>
            <u/>
            <sz val="9"/>
            <color indexed="81"/>
            <rFont val="Times New Roman"/>
            <family val="1"/>
            <charset val="204"/>
          </rPr>
          <t xml:space="preserve">
</t>
        </r>
        <r>
          <rPr>
            <sz val="9"/>
            <color indexed="81"/>
            <rFont val="Times New Roman"/>
            <family val="1"/>
            <charset val="204"/>
          </rPr>
          <t xml:space="preserve">
</t>
        </r>
      </text>
    </comment>
    <comment ref="E49" authorId="0"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080  показываются суммы изменения резервного капитала, не приводящего к изменению величины собственного капитала в целом, </t>
        </r>
        <r>
          <rPr>
            <u/>
            <sz val="9"/>
            <color indexed="81"/>
            <rFont val="Times New Roman"/>
            <family val="1"/>
            <charset val="204"/>
          </rPr>
          <t>за период предыдущего года, аналогичный отчетному периоду</t>
        </r>
        <r>
          <rPr>
            <sz val="9"/>
            <color indexed="81"/>
            <rFont val="Times New Roman"/>
            <family val="1"/>
            <charset val="204"/>
          </rPr>
          <t xml:space="preserve">.
</t>
        </r>
        <r>
          <rPr>
            <u/>
            <sz val="9"/>
            <color indexed="81"/>
            <rFont val="Times New Roman"/>
            <family val="1"/>
            <charset val="204"/>
          </rPr>
          <t xml:space="preserve">
</t>
        </r>
        <r>
          <rPr>
            <sz val="9"/>
            <color indexed="81"/>
            <rFont val="Times New Roman"/>
            <family val="1"/>
            <charset val="204"/>
          </rPr>
          <t xml:space="preserve">
</t>
        </r>
      </text>
    </comment>
    <comment ref="E50" authorId="0"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090  показываются суммы изменения добавочного капитала, не приводящего к изменению величины собственного капитала в целом, </t>
        </r>
        <r>
          <rPr>
            <u/>
            <sz val="9"/>
            <color indexed="81"/>
            <rFont val="Times New Roman"/>
            <family val="1"/>
            <charset val="204"/>
          </rPr>
          <t xml:space="preserve">за период предыдущего года, аналогичный отчетному периоду.
</t>
        </r>
        <r>
          <rPr>
            <sz val="9"/>
            <color indexed="81"/>
            <rFont val="Times New Roman"/>
            <family val="1"/>
            <charset val="204"/>
          </rPr>
          <t xml:space="preserve">
</t>
        </r>
      </text>
    </comment>
    <comment ref="E51" authorId="0"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100  показывается сальдо по счетам 80 , 75  (субсчет 75-1), 81, 82 , 83 , 84, 99  </t>
        </r>
        <r>
          <rPr>
            <u/>
            <sz val="9"/>
            <color indexed="81"/>
            <rFont val="Times New Roman"/>
            <family val="1"/>
            <charset val="204"/>
          </rPr>
          <t>на конец периода предыдущего года, аналогичного отчетному периоду</t>
        </r>
        <r>
          <rPr>
            <sz val="9"/>
            <color indexed="81"/>
            <rFont val="Times New Roman"/>
            <family val="1"/>
            <charset val="204"/>
          </rPr>
          <t xml:space="preserve">.
</t>
        </r>
      </text>
    </comment>
    <comment ref="E52" authorId="0" shapeId="0">
      <text>
        <r>
          <rPr>
            <b/>
            <sz val="9"/>
            <color indexed="81"/>
            <rFont val="Times New Roman"/>
            <family val="1"/>
            <charset val="204"/>
          </rPr>
          <t>КонсультантПлюс примечание:</t>
        </r>
        <r>
          <rPr>
            <sz val="9"/>
            <color indexed="81"/>
            <rFont val="Times New Roman"/>
            <family val="1"/>
            <charset val="204"/>
          </rPr>
          <t xml:space="preserve">
По строке 110 показывается сальдо по счетам 80 , 75 (субсчет 75-1), 81, 82, 83, 84 </t>
        </r>
        <r>
          <rPr>
            <u/>
            <sz val="9"/>
            <color indexed="81"/>
            <rFont val="Times New Roman"/>
            <family val="1"/>
            <charset val="204"/>
          </rPr>
          <t xml:space="preserve"> на конец предыдущего года.</t>
        </r>
        <r>
          <rPr>
            <sz val="9"/>
            <color indexed="81"/>
            <rFont val="Times New Roman"/>
            <family val="1"/>
            <charset val="204"/>
          </rPr>
          <t xml:space="preserve">
</t>
        </r>
      </text>
    </comment>
    <comment ref="E53" authorId="1" shapeId="0">
      <text>
        <r>
          <rPr>
            <b/>
            <sz val="8"/>
            <color indexed="81"/>
            <rFont val="Times New Roman"/>
            <family val="1"/>
            <charset val="204"/>
          </rPr>
          <t>КонсульнатПлюс примечание:</t>
        </r>
        <r>
          <rPr>
            <sz val="8"/>
            <color indexed="81"/>
            <rFont val="Times New Roman"/>
            <family val="1"/>
            <charset val="204"/>
          </rPr>
          <t xml:space="preserve">
По строке 120 показываются показываются данные за отчетный период, аналогичные данным, показанным по строке 20 отчета об изменении собственного капитала за </t>
        </r>
        <r>
          <rPr>
            <u/>
            <sz val="8"/>
            <color indexed="81"/>
            <rFont val="Times New Roman"/>
            <family val="1"/>
            <charset val="204"/>
          </rPr>
          <t>период предыдущего года, аналогичный отчетному периоду.</t>
        </r>
        <r>
          <rPr>
            <sz val="8"/>
            <color indexed="81"/>
            <rFont val="Times New Roman"/>
            <family val="1"/>
            <charset val="204"/>
          </rPr>
          <t xml:space="preserve">
</t>
        </r>
      </text>
    </comment>
    <comment ref="E54" authorId="1" shapeId="0">
      <text>
        <r>
          <rPr>
            <b/>
            <sz val="8"/>
            <color indexed="81"/>
            <rFont val="Times New Roman"/>
            <family val="1"/>
            <charset val="204"/>
          </rPr>
          <t>КонсульнатПлюс примечание:</t>
        </r>
        <r>
          <rPr>
            <sz val="8"/>
            <color indexed="81"/>
            <rFont val="Times New Roman"/>
            <family val="1"/>
            <charset val="204"/>
          </rPr>
          <t xml:space="preserve">
По строке 130 показываются показываются данные за отчетный период, аналогичные данным, показанным по строке 30 отчета об изменении собственного капитала за </t>
        </r>
        <r>
          <rPr>
            <u/>
            <sz val="8"/>
            <color indexed="81"/>
            <rFont val="Times New Roman"/>
            <family val="1"/>
            <charset val="204"/>
          </rPr>
          <t>период предыдущего года, аналогичный отчетному периоду.</t>
        </r>
        <r>
          <rPr>
            <sz val="8"/>
            <color indexed="81"/>
            <rFont val="Times New Roman"/>
            <family val="1"/>
            <charset val="204"/>
          </rPr>
          <t xml:space="preserve">
</t>
        </r>
      </text>
    </comment>
    <comment ref="E55" authorId="0" shapeId="0">
      <text>
        <r>
          <rPr>
            <b/>
            <sz val="9"/>
            <color indexed="81"/>
            <rFont val="Times New Roman"/>
            <family val="1"/>
            <charset val="204"/>
          </rPr>
          <t>КонсультантПлюс примечание:</t>
        </r>
        <r>
          <rPr>
            <sz val="9"/>
            <color indexed="81"/>
            <rFont val="Times New Roman"/>
            <family val="1"/>
            <charset val="204"/>
          </rPr>
          <t xml:space="preserve">
показывается скорректированный остаток на конец </t>
        </r>
        <r>
          <rPr>
            <u/>
            <sz val="9"/>
            <color indexed="81"/>
            <rFont val="Times New Roman"/>
            <family val="1"/>
            <charset val="204"/>
          </rPr>
          <t>предыдущего года</t>
        </r>
      </text>
    </comment>
    <comment ref="F55" authorId="2" shapeId="0">
      <text>
        <r>
          <rPr>
            <b/>
            <sz val="9"/>
            <color indexed="81"/>
            <rFont val="Times New Roman"/>
            <family val="1"/>
            <charset val="204"/>
          </rPr>
          <t>КонсультантПлюс примечание:</t>
        </r>
        <r>
          <rPr>
            <sz val="9"/>
            <color indexed="81"/>
            <rFont val="Times New Roman"/>
            <family val="1"/>
            <charset val="204"/>
          </rPr>
          <t xml:space="preserve">
Значение перенесено из стр. 410 
гр. 4 Баланса</t>
        </r>
      </text>
    </comment>
    <comment ref="G55" authorId="2" shapeId="0">
      <text>
        <r>
          <rPr>
            <b/>
            <sz val="9"/>
            <color indexed="81"/>
            <rFont val="Times New Roman"/>
            <family val="1"/>
            <charset val="204"/>
          </rPr>
          <t>КонсультантПлюс примечание:</t>
        </r>
        <r>
          <rPr>
            <sz val="9"/>
            <color indexed="81"/>
            <rFont val="Times New Roman"/>
            <family val="1"/>
            <charset val="204"/>
          </rPr>
          <t xml:space="preserve">
Значение перенесено из стр. 420 
гр. 4 Баланса </t>
        </r>
      </text>
    </comment>
    <comment ref="I55" authorId="2" shapeId="0">
      <text>
        <r>
          <rPr>
            <b/>
            <sz val="9"/>
            <color indexed="81"/>
            <rFont val="Times New Roman"/>
            <family val="1"/>
            <charset val="204"/>
          </rPr>
          <t>КонсультантПлюс примечание:</t>
        </r>
        <r>
          <rPr>
            <sz val="9"/>
            <color indexed="81"/>
            <rFont val="Times New Roman"/>
            <family val="1"/>
            <charset val="204"/>
          </rPr>
          <t xml:space="preserve">
Значение перенесено из стр. 430 
гр. 4 Баланса</t>
        </r>
      </text>
    </comment>
    <comment ref="J55" authorId="2" shapeId="0">
      <text>
        <r>
          <rPr>
            <b/>
            <sz val="9"/>
            <color indexed="81"/>
            <rFont val="Times New Roman"/>
            <family val="1"/>
            <charset val="204"/>
          </rPr>
          <t>КонсультантПлюс примечание:</t>
        </r>
        <r>
          <rPr>
            <sz val="9"/>
            <color indexed="81"/>
            <rFont val="Times New Roman"/>
            <family val="1"/>
            <charset val="204"/>
          </rPr>
          <t xml:space="preserve">
Значение перенесено из стр. 440 
гр. 4 Баланса</t>
        </r>
      </text>
    </comment>
    <comment ref="K55" authorId="2" shapeId="0">
      <text>
        <r>
          <rPr>
            <b/>
            <sz val="9"/>
            <color indexed="81"/>
            <rFont val="Times New Roman"/>
            <family val="1"/>
            <charset val="204"/>
          </rPr>
          <t>КонсультантПлюс примечание:</t>
        </r>
        <r>
          <rPr>
            <sz val="9"/>
            <color indexed="81"/>
            <rFont val="Times New Roman"/>
            <family val="1"/>
            <charset val="204"/>
          </rPr>
          <t xml:space="preserve">
Значение перенесено из стр. 450 
гр. 4 Баланса</t>
        </r>
      </text>
    </comment>
    <comment ref="L55" authorId="2" shapeId="0">
      <text>
        <r>
          <rPr>
            <b/>
            <sz val="9"/>
            <color indexed="81"/>
            <rFont val="Times New Roman"/>
            <family val="1"/>
            <charset val="204"/>
          </rPr>
          <t>КонсультантПлюс примечание:</t>
        </r>
        <r>
          <rPr>
            <sz val="9"/>
            <color indexed="81"/>
            <rFont val="Times New Roman"/>
            <family val="1"/>
            <charset val="204"/>
          </rPr>
          <t xml:space="preserve">
Значение перенесено из стр. 460
гр. 4 Баланса</t>
        </r>
      </text>
    </comment>
    <comment ref="M55" authorId="2" shapeId="0">
      <text>
        <r>
          <rPr>
            <b/>
            <sz val="8"/>
            <color indexed="81"/>
            <rFont val="Tahoma"/>
            <family val="2"/>
            <charset val="204"/>
          </rPr>
          <t>КонсультантПлюс примечание:</t>
        </r>
        <r>
          <rPr>
            <sz val="8"/>
            <color indexed="81"/>
            <rFont val="Tahoma"/>
            <family val="2"/>
            <charset val="204"/>
          </rPr>
          <t xml:space="preserve">
Значение перенесено из стр. 470
гр. 4 Баланса </t>
        </r>
      </text>
    </comment>
    <comment ref="E58" authorId="0" shapeId="0">
      <text>
        <r>
          <rPr>
            <b/>
            <sz val="10"/>
            <color indexed="81"/>
            <rFont val="Times New Roman"/>
            <family val="1"/>
            <charset val="204"/>
          </rPr>
          <t>КонсультантПлюс примечание:</t>
        </r>
        <r>
          <rPr>
            <sz val="10"/>
            <color indexed="81"/>
            <rFont val="Times New Roman"/>
            <family val="1"/>
            <charset val="204"/>
          </rPr>
          <t xml:space="preserve">
показываются данные за отчетный период.
</t>
        </r>
      </text>
    </comment>
    <comment ref="E85" authorId="0" shapeId="0">
      <text>
        <r>
          <rPr>
            <b/>
            <sz val="9"/>
            <color indexed="81"/>
            <rFont val="Times New Roman"/>
            <family val="1"/>
            <charset val="204"/>
          </rPr>
          <t>КонсультантПлюс примечание:</t>
        </r>
        <r>
          <rPr>
            <sz val="9"/>
            <color indexed="81"/>
            <rFont val="Times New Roman"/>
            <family val="1"/>
            <charset val="204"/>
          </rPr>
          <t xml:space="preserve">
показывается сальдо по счетам </t>
        </r>
        <r>
          <rPr>
            <u/>
            <sz val="9"/>
            <color indexed="81"/>
            <rFont val="Times New Roman"/>
            <family val="1"/>
            <charset val="204"/>
          </rPr>
          <t>на конец отчетного периода.</t>
        </r>
      </text>
    </comment>
    <comment ref="F85" authorId="1" shapeId="0">
      <text>
        <r>
          <rPr>
            <b/>
            <sz val="9"/>
            <color indexed="81"/>
            <rFont val="Times New Roman"/>
            <family val="1"/>
            <charset val="204"/>
          </rPr>
          <t>КонсульнатПлюс примечание:</t>
        </r>
        <r>
          <rPr>
            <sz val="9"/>
            <color indexed="81"/>
            <rFont val="Times New Roman"/>
            <family val="1"/>
            <charset val="204"/>
          </rPr>
          <t xml:space="preserve">
Значение перенесено из стр. 410 гр. 3 Баланса</t>
        </r>
      </text>
    </comment>
    <comment ref="G85" authorId="1" shapeId="0">
      <text>
        <r>
          <rPr>
            <b/>
            <sz val="9"/>
            <color indexed="81"/>
            <rFont val="Times New Roman"/>
            <family val="1"/>
            <charset val="204"/>
          </rPr>
          <t>КонсульнатПлюс примечание:</t>
        </r>
        <r>
          <rPr>
            <sz val="9"/>
            <color indexed="81"/>
            <rFont val="Times New Roman"/>
            <family val="1"/>
            <charset val="204"/>
          </rPr>
          <t xml:space="preserve">
Значение перенесено из стр. 420 гр. 3 Баланса</t>
        </r>
      </text>
    </comment>
    <comment ref="I85" authorId="1" shapeId="0">
      <text>
        <r>
          <rPr>
            <b/>
            <sz val="9"/>
            <color indexed="81"/>
            <rFont val="Times New Roman"/>
            <family val="1"/>
            <charset val="204"/>
          </rPr>
          <t>КонсульнатПлюс примечание:</t>
        </r>
        <r>
          <rPr>
            <sz val="9"/>
            <color indexed="81"/>
            <rFont val="Times New Roman"/>
            <family val="1"/>
            <charset val="204"/>
          </rPr>
          <t xml:space="preserve">
Значение перенесено из стр. 430 гр. 3 Баланса</t>
        </r>
      </text>
    </comment>
    <comment ref="J85" authorId="1" shapeId="0">
      <text>
        <r>
          <rPr>
            <b/>
            <sz val="9"/>
            <color indexed="81"/>
            <rFont val="Times New Roman"/>
            <family val="1"/>
            <charset val="204"/>
          </rPr>
          <t>КонсульнатПлюс примечание:</t>
        </r>
        <r>
          <rPr>
            <sz val="9"/>
            <color indexed="81"/>
            <rFont val="Times New Roman"/>
            <family val="1"/>
            <charset val="204"/>
          </rPr>
          <t xml:space="preserve">
Значение перенесено из стр. 440 гр. 3 Баланса</t>
        </r>
      </text>
    </comment>
    <comment ref="K85" authorId="1" shapeId="0">
      <text>
        <r>
          <rPr>
            <b/>
            <sz val="9"/>
            <color indexed="81"/>
            <rFont val="Times New Roman"/>
            <family val="1"/>
            <charset val="204"/>
          </rPr>
          <t>КонсульнатПлюс примечание:</t>
        </r>
        <r>
          <rPr>
            <sz val="9"/>
            <color indexed="81"/>
            <rFont val="Times New Roman"/>
            <family val="1"/>
            <charset val="204"/>
          </rPr>
          <t xml:space="preserve">
Значение перенесено из стр. 450 гр. 3 Баланса</t>
        </r>
      </text>
    </comment>
    <comment ref="L85" authorId="1" shapeId="0">
      <text>
        <r>
          <rPr>
            <b/>
            <sz val="9"/>
            <color indexed="81"/>
            <rFont val="Times New Roman"/>
            <family val="1"/>
            <charset val="204"/>
          </rPr>
          <t>КонсульнатПлюс примечание:</t>
        </r>
        <r>
          <rPr>
            <sz val="9"/>
            <color indexed="81"/>
            <rFont val="Times New Roman"/>
            <family val="1"/>
            <charset val="204"/>
          </rPr>
          <t xml:space="preserve">
Значение перенесено из стр. 460 гр. 3 Баланса</t>
        </r>
      </text>
    </comment>
    <comment ref="M85" authorId="2" shapeId="0">
      <text>
        <r>
          <rPr>
            <b/>
            <sz val="9"/>
            <color indexed="81"/>
            <rFont val="Times New Roman"/>
            <family val="1"/>
            <charset val="204"/>
          </rPr>
          <t>КонсультантПлюс примечание:</t>
        </r>
        <r>
          <rPr>
            <sz val="9"/>
            <color indexed="81"/>
            <rFont val="Times New Roman"/>
            <family val="1"/>
            <charset val="204"/>
          </rPr>
          <t xml:space="preserve">
Значение перенесено из стр. 470
гр. 3 Баланса </t>
        </r>
      </text>
    </comment>
  </commentList>
</comments>
</file>

<file path=xl/comments7.xml><?xml version="1.0" encoding="utf-8"?>
<comments xmlns="http://schemas.openxmlformats.org/spreadsheetml/2006/main">
  <authors>
    <author>КонсульнатПлюс примечание</author>
    <author>КонсультантПлюс примечание</author>
  </authors>
  <commentList>
    <comment ref="G18" authorId="0" shapeId="0">
      <text>
        <r>
          <rPr>
            <b/>
            <sz val="9"/>
            <color indexed="81"/>
            <rFont val="Times New Roman"/>
            <family val="1"/>
            <charset val="204"/>
          </rPr>
          <t>КонсульнатПлюс примечание:</t>
        </r>
        <r>
          <rPr>
            <sz val="9"/>
            <color indexed="81"/>
            <rFont val="Times New Roman"/>
            <family val="1"/>
            <charset val="204"/>
          </rPr>
          <t xml:space="preserve">
В графе 3  показываются данные за отчетный период.
</t>
        </r>
      </text>
    </comment>
    <comment ref="K18" authorId="0" shapeId="0">
      <text>
        <r>
          <rPr>
            <b/>
            <sz val="9"/>
            <color indexed="81"/>
            <rFont val="Times New Roman"/>
            <family val="1"/>
            <charset val="204"/>
          </rPr>
          <t>КонсульнатПлюс примечание:</t>
        </r>
        <r>
          <rPr>
            <sz val="9"/>
            <color indexed="81"/>
            <rFont val="Times New Roman"/>
            <family val="1"/>
            <charset val="204"/>
          </rPr>
          <t xml:space="preserve">
В графе 4 показываются данные за период предыдущего года, аналогичный отчетному периоду</t>
        </r>
      </text>
    </comment>
    <comment ref="O19"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"Выручка от реализации продукции, товаров, работ, услуг" (строка 010) показывается выручка от реализации продукции, товаров, работ, услуг, учитываемая по кредиту счета 90 "Доходы и расходы по текущей деятельности" (субсчет 90-1 "Выручка от реализации продукции, товаров, работ, услуг"), за вычетом относящихся к этой выручке премий, бонусов, предоставленных покупателю (заказчику) к цене (стоимости), указанной в договоре, а также учитываемых по дебету счета 90 "Доходы и расходы по текущей деятельности" (субсчета 90-2 "Налог на добавленную стоимость, исчисляемый из выручки от реализации продукции, товаров, работ, услуг", 90-3 "Прочие налоги и сборы, исчисляемые из выручки от реализации продукции, товаров, работ, услуг") налогов и сборов, исчисляемых из выручки от реализации продукции, товаров, работ, услуг, показанной по статье "Выручка от реализации продукции, товаров, работ, услуг" (строка 010).
</t>
        </r>
      </text>
    </comment>
    <comment ref="O20"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"Себестоимость реализованной продукции, товаров, работ, услуг" (строка 020) показывается учитываемая по дебету счета 90 "Доходы и расходы по текущей деятельности" (субсчет 90-4 "Себестоимость реализованной продукции, товаров, работ, услуг") себестоимость реализованной продукции, товаров, работ, услуг, выручка от реализации которых показана по статье "Выручка от реализации продукции, товаров, работ, услуг" (строка 010).
</t>
        </r>
      </text>
    </comment>
    <comment ref="O22" authorId="0" shapeId="0">
      <text>
        <r>
          <rPr>
            <b/>
            <sz val="8"/>
            <color indexed="81"/>
            <rFont val="Times New Roman"/>
            <family val="1"/>
            <charset val="204"/>
          </rPr>
          <t>КонсульнатПлюс примечание:</t>
        </r>
        <r>
          <rPr>
            <sz val="8"/>
            <color indexed="81"/>
            <rFont val="Times New Roman"/>
            <family val="1"/>
            <charset val="204"/>
          </rPr>
          <t xml:space="preserve">
По статье "Управленческие расходы" (строка 040) показываются управленческие расходы, учитываемые по дебету счета 90 "Доходы и расходы по текущей деятельности" (субсчет 90-5 "Управленческие расходы").
</t>
        </r>
      </text>
    </comment>
    <comment ref="O23"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"Расходы на реализацию" (строка 050) показываются расходы на реализацию, учитываемые по дебету счета 90 "Доходы и расходы по текущей деятельности" (субсчет 90-6 "Расходы на реализацию").
</t>
        </r>
      </text>
    </comment>
    <comment ref="O25"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"Прочие доходы по текущей деятельности" (строка 070) показываются прочие доходы по текущей деятельности, учитываемые по кредиту счета 90 "Доходы и расходы по текущей деятельности" (субсчет 90-7 "Прочие доходы по текущей деятельности"), за вычетом учитываемых по дебету счета 90 "Доходы и расходы по текущей деятельности" (субсчета 90-8 "Налог на добавленную стоимость, исчисляемый от прочих доходов по текущей деятельности", 90-9 "Прочие налоги и сборы, исчисляемые от прочих доходов по текущей деятельности") налогов и сборов, исчисляемых от прочих доходов по текущей деятельности, показанных по статье "Прочие доходы по текущей деятельности" (строка 070).
</t>
        </r>
      </text>
    </comment>
    <comment ref="O26" authorId="0" shapeId="0">
      <text>
        <r>
          <rPr>
            <b/>
            <sz val="8"/>
            <color indexed="81"/>
            <rFont val="Times New Roman"/>
            <family val="1"/>
            <charset val="204"/>
          </rPr>
          <t>КонсульнатПлюс примечание:</t>
        </r>
        <r>
          <rPr>
            <sz val="8"/>
            <color indexed="81"/>
            <rFont val="Times New Roman"/>
            <family val="1"/>
            <charset val="204"/>
          </rPr>
          <t xml:space="preserve">
По статье "Прочие расходы по текущей деятельности" (строка 080) показываются прочие расходы по текущей деятельности, учитываемые по дебету счета 90 "Доходы и расходы по текущей деятельности" (субсчет 90-10 "Прочие расходы по текущей деятельности").
</t>
        </r>
      </text>
    </comment>
    <comment ref="O28"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"Доходы по инвестиционной деятельности" (строка 100) показываются доходы по инвестиционной деятельности, учитываемые по кредиту счета 91 "Прочие доходы и расходы" (субсчет 91-1 "Прочие доходы"), за вычетом учитываемых по дебету счета 91 "Прочие доходы и расходы" (субсчета 91-2 "Налог на добавленную стоимость", 91-3 "Прочие налоги и сборы, исчисляемые от прочих доходов") налогов и сборов, исчисляемых от доходов по инвестиционной деятельности, показанных по статье "Доходы по инвестиционной деятельности" (строка 100).
</t>
        </r>
      </text>
    </comment>
    <comment ref="O34"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"Расходы по инвестиционной деятельности" (строка 110) показываются расходы по инвестиционной деятельности, учитываемые по дебету счета 91 "Прочие доходы и расходы" (субсчет 91-4 "Прочие расходы").
</t>
        </r>
      </text>
    </comment>
    <comment ref="O38"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"Доходы по финансовой деятельности" (строка 120) показываются доходы по финансовой деятельности, учитываемые по кредиту счета 91 "Прочие доходы и расходы" (субсчет 91-1 "Прочие доходы"), за вычетом учитываемых по дебету счета 91 "Прочие доходы и расходы" (субсчета 91-2 "Налог на добавленную стоимость", 91-3 "Прочие налоги и сборы, исчисляемые от прочих доходов") сумм налогов и сборов, исчисляемых от доходов по финансовой деятельности, показанных по статье "Доходы по финансовой деятельности" (строка 120).
</t>
        </r>
      </text>
    </comment>
    <comment ref="O42" authorId="0" shapeId="0">
      <text>
        <r>
          <rPr>
            <b/>
            <sz val="8"/>
            <color indexed="81"/>
            <rFont val="Times New Roman"/>
            <family val="1"/>
            <charset val="204"/>
          </rPr>
          <t>КонсульнатПлюс примечание:</t>
        </r>
        <r>
          <rPr>
            <sz val="8"/>
            <color indexed="81"/>
            <rFont val="Times New Roman"/>
            <family val="1"/>
            <charset val="204"/>
          </rPr>
          <t xml:space="preserve">
По статье "Расходы по финансовой деятельности" (строка 130) показываются расходы по финансовой деятельности, учитываемые по дебету счета 91 "Прочие доходы и расходы" (субсчет 91-4 "Прочие расходы").
</t>
        </r>
      </text>
    </comment>
    <comment ref="O52"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"Налог на прибыль" (строка 160) показывается сумма налога на прибыль, исчисляемого из прибыли (дохода) организации за отчетный период в соответствии с законодательством, отражаемая в бухгалтерском учете по дебету счета 99 "Прибыли и убытки" и кредиту счета 68 "Расчеты по налогам и сборам".
</t>
        </r>
      </text>
    </comment>
    <comment ref="O53"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"Изменение отложенных налоговых активов" (строка 170) показывается сумма изменения отложенных налоговых активов за отчетный период, определяемая как разница между оборотами по дебету и кредиту счета 09 "Отложенные налоговые активы" за отчетный период.
</t>
        </r>
      </text>
    </comment>
    <comment ref="O54"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"Изменение отложенных налоговых обязательств" (строка 180) показывается сумма изменения отложенных налоговых обязательств за отчетный период, определяемая как разница между оборотами по дебету и кредиту счета 65 "Отложенные налоговые обязательства" за отчетный период.
</t>
        </r>
      </text>
    </comment>
    <comment ref="O55"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"Прочие налоги и сборы, исчисляемые из прибыли (дохода)" (строка 190) показывается сумма налогов (кроме налога на прибыль) и сборов, исчисляемых из прибыли (дохода) организации за отчетный период в соответствии с законодательством, отражаемая в бухгалтерском учете по дебету счета 99 "Прибыли и убытки" и кредиту счета 68 "Расчеты по налогам и сборам".
</t>
        </r>
      </text>
    </comment>
    <comment ref="O56" authorId="1" shapeId="0">
      <text>
        <r>
          <rPr>
            <b/>
            <sz val="9"/>
            <color indexed="81"/>
            <rFont val="Times New Roman"/>
            <family val="1"/>
            <charset val="204"/>
          </rPr>
          <t>КонсультантПлюс примечание:</t>
        </r>
        <r>
          <rPr>
            <sz val="9"/>
            <color indexed="81"/>
            <rFont val="Times New Roman"/>
            <family val="1"/>
            <charset val="204"/>
          </rPr>
          <t xml:space="preserve">
По статье "Прочие платежи, исчисляемые из прибыли (дохода)" (строка 200) показывается сумма платежей, исчисляемых из прибыли (дохода) (кроме налогов и сборов, исчисляемых из прибыли (дохода) организации за отчетный период в соответствии с законодательством, отражаемая в бухгалтерском учете по дебету счета 99 "Прибыли и убытки" и кредиту счета 68 "Расчеты по налогам и сборам" и других счетов.
</t>
        </r>
      </text>
    </comment>
    <comment ref="O58"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"Результат от переоценки долгосрочных активов, не включаемый в чистую прибыль (убыток)" (строка 220) показывается сумма изменения стоимости основных средств, нематериальных активов и других долгосрочных активов за отчетный период в результате переоценки в соответствии с законодательством, учитываемого на счете 83 "Добавочный капитал".
</t>
        </r>
      </text>
    </comment>
    <comment ref="O59"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"Результат от прочих операций, не включаемый в чистую прибыль (убыток)" (строка 230) показывается результат от операций, не включаемый в чистую прибыль (убыток) за отчетный период, за исключением результата от переоценки долгосрочных активов, показанного по статье "Результат от переоценки долгосрочных активов, не включаемый в чистую прибыль (убыток)" (строка 220).
</t>
        </r>
      </text>
    </comment>
    <comment ref="O61"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"Базовая прибыль (убыток) на акцию" (строка 250) показывается сумма базовой прибыли (убытка) на акцию.
</t>
        </r>
      </text>
    </comment>
    <comment ref="O62"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"Разводненная прибыль (убыток) на акцию" (строка 260) показывается сумма разводненной прибыли (убытка) на акцию.
</t>
        </r>
      </text>
    </comment>
  </commentList>
</comments>
</file>

<file path=xl/comments8.xml><?xml version="1.0" encoding="utf-8"?>
<comments xmlns="http://schemas.openxmlformats.org/spreadsheetml/2006/main">
  <authors>
    <author>КонсульнатПлюс примечание</author>
    <author>Автор</author>
  </authors>
  <commentList>
    <comment ref="G19" authorId="0" shapeId="0">
      <text>
        <r>
          <rPr>
            <b/>
            <sz val="8"/>
            <color indexed="81"/>
            <rFont val="Times New Roman"/>
            <family val="1"/>
            <charset val="204"/>
          </rPr>
          <t>КонсульнатПлюс примечание:</t>
        </r>
        <r>
          <rPr>
            <sz val="8"/>
            <color indexed="81"/>
            <rFont val="Times New Roman"/>
            <family val="1"/>
            <charset val="204"/>
          </rPr>
          <t xml:space="preserve">
В графе 3 показываются данные за отчетный период.</t>
        </r>
      </text>
    </comment>
    <comment ref="K19" authorId="0" shapeId="0">
      <text>
        <r>
          <rPr>
            <b/>
            <sz val="8"/>
            <color indexed="81"/>
            <rFont val="Times New Roman"/>
            <family val="1"/>
            <charset val="204"/>
          </rPr>
          <t>КонсульнатПлюс примечание:</t>
        </r>
        <r>
          <rPr>
            <sz val="8"/>
            <color indexed="81"/>
            <rFont val="Times New Roman"/>
            <family val="1"/>
            <charset val="204"/>
          </rPr>
          <t xml:space="preserve">
В графе 4 показываютя  данные за период предыдущего года, аналогичный отчетному периоду.</t>
        </r>
      </text>
    </comment>
    <comment ref="A20" authorId="0" shapeId="0">
      <text>
        <r>
          <rPr>
            <b/>
            <sz val="9"/>
            <color indexed="81"/>
            <rFont val="Times New Roman"/>
            <family val="1"/>
            <charset val="204"/>
          </rPr>
          <t>КонсульнатПлюс примечание:</t>
        </r>
        <r>
          <rPr>
            <sz val="9"/>
            <color indexed="81"/>
            <rFont val="Times New Roman"/>
            <family val="1"/>
            <charset val="204"/>
          </rPr>
          <t xml:space="preserve">
 В разделе "Движение денежных средств по текущей деятельности" приводится информация о движении денежных средств, связанных с текущей деятельностью организации.
</t>
        </r>
      </text>
    </comment>
    <comment ref="A34" authorId="0" shapeId="0">
      <text>
        <r>
          <rPr>
            <b/>
            <sz val="9"/>
            <color indexed="81"/>
            <rFont val="Times New Roman"/>
            <family val="1"/>
            <charset val="204"/>
          </rPr>
          <t>КонсульнатПлюс примечание:</t>
        </r>
        <r>
          <rPr>
            <sz val="9"/>
            <color indexed="81"/>
            <rFont val="Times New Roman"/>
            <family val="1"/>
            <charset val="204"/>
          </rPr>
          <t xml:space="preserve">
 В разделе "Движение денежных средств по инвестиционной деятельности" приводится информация о движении денежных средств, связанных с инвестиционной деятельностью организации.
</t>
        </r>
      </text>
    </comment>
    <comment ref="A53" authorId="0" shapeId="0">
      <text>
        <r>
          <rPr>
            <b/>
            <sz val="9"/>
            <color indexed="81"/>
            <rFont val="Times New Roman"/>
            <family val="1"/>
            <charset val="204"/>
          </rPr>
          <t>КонсульнатПлюс примечание:</t>
        </r>
        <r>
          <rPr>
            <sz val="9"/>
            <color indexed="81"/>
            <rFont val="Times New Roman"/>
            <family val="1"/>
            <charset val="204"/>
          </rPr>
          <t xml:space="preserve">
В разделе "Движение денежных средств по финансовой деятельности" приводится информация о движении денежных средств, связанных с финансовой деятельностью организации.
</t>
        </r>
      </text>
    </comment>
    <comment ref="F69" authorId="1" shapeId="0">
      <text>
        <r>
          <rPr>
            <b/>
            <sz val="10"/>
            <color indexed="81"/>
            <rFont val="Times New Roman"/>
            <family val="1"/>
            <charset val="204"/>
          </rPr>
          <t xml:space="preserve">КонсультантПлюс примечание:
</t>
        </r>
        <r>
          <rPr>
            <sz val="8"/>
            <color indexed="81"/>
            <rFont val="Times New Roman"/>
            <family val="1"/>
            <charset val="204"/>
          </rPr>
          <t xml:space="preserve">По статье "Остаток денежных средств и эквивалентов денежных средств на 31.12.20__" (строка 120) показываются остатки денежных средств и эквивалентов денежных средств на </t>
        </r>
        <r>
          <rPr>
            <u/>
            <sz val="8"/>
            <color indexed="81"/>
            <rFont val="Times New Roman"/>
            <family val="1"/>
            <charset val="204"/>
          </rPr>
          <t>конец предыдущего года и на конец года, предшествующего предыдущему году.</t>
        </r>
        <r>
          <rPr>
            <sz val="8"/>
            <color indexed="81"/>
            <rFont val="Times New Roman"/>
            <family val="1"/>
            <charset val="204"/>
          </rPr>
          <t xml:space="preserve">
</t>
        </r>
      </text>
    </comment>
    <comment ref="F71"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"Остаток денежных средств и эквивалентов денежных средств на _______20__" (строка 130) показываются остатки денежных средств и эквивалентов денежных средств на конец отчетного периода и на конец периода предыдущего года, аналогичного отчетному периоду.
</t>
        </r>
      </text>
    </comment>
    <comment ref="F73"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"Влияние изменений курсов иностранных валют" (строка 140) показывается сумма влияния изменений официальных курсов белорусского рубля по отношению к соответствующим иностранным валютам, устанавливаемых Национальным банком Республики Беларусь, на изменение денежных средств.
</t>
        </r>
      </text>
    </comment>
  </commentList>
</comments>
</file>

<file path=xl/comments9.xml><?xml version="1.0" encoding="utf-8"?>
<comments xmlns="http://schemas.openxmlformats.org/spreadsheetml/2006/main">
  <authors>
    <author>КонсульнатПлюс примечание</author>
    <author>Автор</author>
  </authors>
  <commentList>
    <comment ref="G19" authorId="0" shapeId="0">
      <text>
        <r>
          <rPr>
            <b/>
            <sz val="8"/>
            <color indexed="81"/>
            <rFont val="Times New Roman"/>
            <family val="1"/>
            <charset val="204"/>
          </rPr>
          <t>КонсульнатПлюс примечание:</t>
        </r>
        <r>
          <rPr>
            <sz val="8"/>
            <color indexed="81"/>
            <rFont val="Times New Roman"/>
            <family val="1"/>
            <charset val="204"/>
          </rPr>
          <t xml:space="preserve">
В графе 3 показываются данные за отчетный период.</t>
        </r>
      </text>
    </comment>
    <comment ref="K19" authorId="0" shapeId="0">
      <text>
        <r>
          <rPr>
            <b/>
            <sz val="8"/>
            <color indexed="81"/>
            <rFont val="Times New Roman"/>
            <family val="1"/>
            <charset val="204"/>
          </rPr>
          <t>КонсульнатПлюс примечание:</t>
        </r>
        <r>
          <rPr>
            <sz val="8"/>
            <color indexed="81"/>
            <rFont val="Times New Roman"/>
            <family val="1"/>
            <charset val="204"/>
          </rPr>
          <t xml:space="preserve">
В графе 4 показываютя  данные за период предыдущего года, аналогичный отчетному периоду.</t>
        </r>
      </text>
    </comment>
    <comment ref="A20" authorId="0" shapeId="0">
      <text>
        <r>
          <rPr>
            <b/>
            <sz val="9"/>
            <color indexed="81"/>
            <rFont val="Times New Roman"/>
            <family val="1"/>
            <charset val="204"/>
          </rPr>
          <t>КонсульнатПлюс примечание:</t>
        </r>
        <r>
          <rPr>
            <sz val="9"/>
            <color indexed="81"/>
            <rFont val="Times New Roman"/>
            <family val="1"/>
            <charset val="204"/>
          </rPr>
          <t xml:space="preserve">
 В разделе "Движение денежных средств по текущей деятельности" приводится информация о движении денежных средств, связанных с текущей деятельностью организации.
</t>
        </r>
      </text>
    </comment>
    <comment ref="O21"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"Поступило денежных средств - всего" (строка 020) приводится информация о поступлениях денежных средств по текущей деятельности за отчетный период и период предыдущего года, аналогичный отчетному периоду.
</t>
        </r>
      </text>
    </comment>
    <comment ref="O23"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021 "от покупателей продукции, товаров, заказчиков работ, услуг" показываются суммы денежных средств, полученные от покупателей продукции, товаров, заказчиков работ, услуг (в том числе полученные авансы, предварительная оплата).
</t>
        </r>
      </text>
    </comment>
    <comment ref="O24"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022 "от покупателей материалов и других запасов" показываются суммы денежных средств, полученные от покупателей материалов и других запасов (в том числе полученные авансы, предварительная оплата), за исключением сумм денежных средств, полученных от покупателей продукции, товаров, показываемых по строке 021 "от покупателей продукции, товаров, заказчиков работ, услуг".
</t>
        </r>
      </text>
    </comment>
    <comment ref="O25"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023 "роялти" показываются суммы денежных средств, полученные по лицензионным договорам.
</t>
        </r>
      </text>
    </comment>
    <comment ref="O26"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024 "прочие поступления" показываются суммы денежных средств, полученные по текущей деятельности, не показанные по строкам 021 - 023.
</t>
        </r>
      </text>
    </comment>
    <comment ref="O27"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"Направлено денежных средств - всего" (строка 030) приводится информация о направлениях использования денежных средств по текущей деятельности за отчетный период и период предыдущего года, аналогичный отчетному периоду.
</t>
        </r>
      </text>
    </comment>
    <comment ref="O29"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031 "на приобретение запасов, работ, услуг" показываются суммы денежных средств, направленные поставщикам, подрядчикам, исполнителям на приобретение товаров, материалов, иных запасов, работ, услуг (в том числе выданные авансы, предварительная оплата).
</t>
        </r>
      </text>
    </comment>
    <comment ref="O30"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032 "на оплату труда" показываются суммы денежных средств, направленные на оплату труда работников.
</t>
        </r>
      </text>
    </comment>
    <comment ref="O31"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033 показываются суммы денежных средств, направленные на уплату налогов и сборов.
</t>
        </r>
      </text>
    </comment>
    <comment ref="O32"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034  показываются выплаты денежных средств по текущей деятельности, не показанные по строкам 031 - 033.
</t>
        </r>
      </text>
    </comment>
    <comment ref="A34" authorId="0" shapeId="0">
      <text>
        <r>
          <rPr>
            <b/>
            <sz val="9"/>
            <color indexed="81"/>
            <rFont val="Times New Roman"/>
            <family val="1"/>
            <charset val="204"/>
          </rPr>
          <t>КонсульнатПлюс примечание:</t>
        </r>
        <r>
          <rPr>
            <sz val="9"/>
            <color indexed="81"/>
            <rFont val="Times New Roman"/>
            <family val="1"/>
            <charset val="204"/>
          </rPr>
          <t xml:space="preserve">
 В разделе "Движение денежных средств по инвестиционной деятельности" приводится информация о движении денежных средств, связанных с инвестиционной деятельностью организации.
</t>
        </r>
      </text>
    </comment>
    <comment ref="O35"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"Поступило денежных средств - всего" (строка 050) приводится информация о поступлениях денежных средств по инвестиционной деятельности за отчетный период и период предыдущего года, аналогичный отчетному периоду.
</t>
        </r>
      </text>
    </comment>
    <comment ref="O37"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051 показываются суммы денежных средств, полученные от покупателей основных средств, нематериальных активов и других долгосрочных активов (в том числе полученные авансы, предварительная оплата).
</t>
        </r>
      </text>
    </comment>
    <comment ref="O38"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052  показываются суммы денежных средств, полученные в погашение займов, предоставленных организацией.
</t>
        </r>
      </text>
    </comment>
    <comment ref="O39"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053  показываются суммы денежных средств, полученные организацией в виде дивидендов и других доходов от участия в уставном фонде других организаций.</t>
        </r>
      </text>
    </comment>
    <comment ref="O40"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054 показываются суммы денежных средств, полученные организацией в виде процентов.
</t>
        </r>
      </text>
    </comment>
    <comment ref="O41"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055 показываются суммы денежных средств, полученные по инвестиционной деятельности, не показанные по строкам 051 - 054.</t>
        </r>
      </text>
    </comment>
    <comment ref="O42"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"Направлено денежных средств - всего" (строка 060) приводится информация о направлениях использования денежных средств по инвестиционной деятельности за отчетный период и период предыдущего года, аналогичный отчетному периоду.
</t>
        </r>
      </text>
    </comment>
    <comment ref="O44"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061 показываются суммы денежных средств, направленные на приобретение и создание основных средств, нематериальных активов и других долгосрочных активов (в том числе выданные авансы, предварительная оплата), включая уплаченные проценты по кредитам, займам, которые относятся на стоимость долгосрочных активов в соответствии с законодательством.
</t>
        </r>
      </text>
    </comment>
    <comment ref="O45"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062 показываются суммы денежных средств, направленные на предоставление займов другим лицам
</t>
        </r>
      </text>
    </comment>
    <comment ref="O46"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063 показываются суммы денежных средств, направленные в уставные капиталы других организаций.
</t>
        </r>
      </text>
    </comment>
    <comment ref="O47"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064 показываются выплаты денежных средств по инвестиционной деятельности, не показанные по строкам 061 - 063.
</t>
        </r>
      </text>
    </comment>
    <comment ref="A53" authorId="0" shapeId="0">
      <text>
        <r>
          <rPr>
            <b/>
            <sz val="9"/>
            <color indexed="81"/>
            <rFont val="Times New Roman"/>
            <family val="1"/>
            <charset val="204"/>
          </rPr>
          <t>КонсульнатПлюс примечание:</t>
        </r>
        <r>
          <rPr>
            <sz val="9"/>
            <color indexed="81"/>
            <rFont val="Times New Roman"/>
            <family val="1"/>
            <charset val="204"/>
          </rPr>
          <t xml:space="preserve">
В разделе "Движение денежных средств по финансовой деятельности" приводится информация о движении денежных средств, связанных с финансовой деятельностью организации.
</t>
        </r>
      </text>
    </comment>
    <comment ref="O54"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"Поступило денежных средств - всего" (строка 080) приводится информация о поступлениях денежных средств по финансовой деятельности за отчетный период и период предыдущего года, аналогичный отчетному периоду.
</t>
        </r>
      </text>
    </comment>
    <comment ref="O56"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081 показываются суммы денежных средств, полученные в виде кредитов и займов.
</t>
        </r>
      </text>
    </comment>
    <comment ref="O57"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082  показываются суммы денежных средств, полученные от выпуска акций.
</t>
        </r>
      </text>
    </comment>
    <comment ref="O58" authorId="0" shapeId="0">
      <text>
        <r>
          <rPr>
            <b/>
            <sz val="8"/>
            <color indexed="81"/>
            <rFont val="Times New Roman"/>
            <family val="1"/>
            <charset val="204"/>
          </rPr>
          <t>КонсульнатПлюс примечание:</t>
        </r>
        <r>
          <rPr>
            <sz val="8"/>
            <color indexed="81"/>
            <rFont val="Times New Roman"/>
            <family val="1"/>
            <charset val="204"/>
          </rPr>
          <t xml:space="preserve">
По строке 083 показываются суммы денежных средств, полученные от собственника имущества (учредителей, участников).
</t>
        </r>
      </text>
    </comment>
    <comment ref="O59"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084  показываются суммы денежных средств, полученные по финансовой деятельности, не показанные по строкам 081 - 083.
</t>
        </r>
      </text>
    </comment>
    <comment ref="O60"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"Направлено денежных средств - всего" (строка 090) приводится информация о направлениях использования денежных средств по финансовой деятельности за отчетный период и период предыдущего года, аналогичный отчетному периоду.
</t>
        </r>
      </text>
    </comment>
    <comment ref="O62"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091  показываются суммы денежных средств, направленные на погашение кредитов и займов.
</t>
        </r>
      </text>
    </comment>
    <comment ref="O63"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092 показываются суммы денежных средств, направленные собственнику имущества (учредителям, участникам) на выплаты дивидендов и других доходов от участия в уставном капитале организации.
</t>
        </r>
      </text>
    </comment>
    <comment ref="O64"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093  показываются суммы денежных средств, направленные на выплаты процентов по кредитам, займам (за исключением процентов по кредитам, займам, которые относятся на стоимость долгосрочных активов в соответствии с законодательством).
</t>
        </r>
      </text>
    </comment>
    <comment ref="O65"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094 показываются суммы денежных средств, направленные на погашение задолженности по лизинговым платежам (если лизинговая деятельность не является текущей деятельностью организации).
</t>
        </r>
      </text>
    </comment>
    <comment ref="O66"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строке 095  показываются выплаты денежных средств по финансовой деятельности, не показанные по строкам 091 - 094.
</t>
        </r>
      </text>
    </comment>
    <comment ref="F69" authorId="1" shapeId="0">
      <text>
        <r>
          <rPr>
            <b/>
            <sz val="10"/>
            <color indexed="81"/>
            <rFont val="Times New Roman"/>
            <family val="1"/>
            <charset val="204"/>
          </rPr>
          <t xml:space="preserve">КонсультантПлюс примечание:
</t>
        </r>
        <r>
          <rPr>
            <sz val="8"/>
            <color indexed="81"/>
            <rFont val="Times New Roman"/>
            <family val="1"/>
            <charset val="204"/>
          </rPr>
          <t xml:space="preserve">По статье "Остаток денежных средств и эквивалентов денежных средств на 31.12.20__" (строка 120) показываются остатки денежных средств и эквивалентов денежных средств на </t>
        </r>
        <r>
          <rPr>
            <u/>
            <sz val="8"/>
            <color indexed="81"/>
            <rFont val="Times New Roman"/>
            <family val="1"/>
            <charset val="204"/>
          </rPr>
          <t>конец предыдущего года и на конец года, предшествующего предыдущему году.</t>
        </r>
        <r>
          <rPr>
            <sz val="8"/>
            <color indexed="81"/>
            <rFont val="Times New Roman"/>
            <family val="1"/>
            <charset val="204"/>
          </rPr>
          <t xml:space="preserve">
</t>
        </r>
      </text>
    </comment>
    <comment ref="F71"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"Остаток денежных средств и эквивалентов денежных средств на _______20__" (строка 130) показываются остатки денежных средств и эквивалентов денежных средств на конец отчетного периода и на конец периода предыдущего года, аналогичного отчетному периоду.
</t>
        </r>
      </text>
    </comment>
    <comment ref="F73" authorId="0" shapeId="0">
      <text>
        <r>
          <rPr>
            <b/>
            <sz val="9"/>
            <color indexed="81"/>
            <rFont val="Times New Roman"/>
            <family val="1"/>
            <charset val="204"/>
          </rPr>
          <t>КонсульнатПлюс примечание:</t>
        </r>
        <r>
          <rPr>
            <sz val="9"/>
            <color indexed="81"/>
            <rFont val="Times New Roman"/>
            <family val="1"/>
            <charset val="204"/>
          </rPr>
          <t xml:space="preserve">
По статье "Влияние изменений курсов иностранных валют" (строка 140) показывается сумма влияния изменений официальных курсов белорусского рубля по отношению к соответствующим иностранным валютам, устанавливаемых Национальным банком Республики Беларусь, на изменение денежных средств.
</t>
        </r>
      </text>
    </comment>
  </commentList>
</comments>
</file>

<file path=xl/sharedStrings.xml><?xml version="1.0" encoding="utf-8"?>
<sst xmlns="http://schemas.openxmlformats.org/spreadsheetml/2006/main" count="4523" uniqueCount="3458">
  <si>
    <t>Деятельность библиотек, архивов, музеев и прочая деятельность в области культуры</t>
  </si>
  <si>
    <t>Управление финансовыми рынками</t>
  </si>
  <si>
    <t>Депозитарная деятельность по ценным бумагам</t>
  </si>
  <si>
    <t>37</t>
  </si>
  <si>
    <t>Покупка и продажа собственного недвижимого имущества</t>
  </si>
  <si>
    <t>Прочее денежное посредничество</t>
  </si>
  <si>
    <t>Деятельность в области фотографии</t>
  </si>
  <si>
    <t>Начальное образование</t>
  </si>
  <si>
    <t>человек</t>
  </si>
  <si>
    <t>Код строки</t>
  </si>
  <si>
    <t>Прочая деятельность по организации отдыха и развлечений</t>
  </si>
  <si>
    <t>Производство цемента</t>
  </si>
  <si>
    <t>Производство извести</t>
  </si>
  <si>
    <t>28</t>
  </si>
  <si>
    <t>281</t>
  </si>
  <si>
    <t>2811</t>
  </si>
  <si>
    <t>2812</t>
  </si>
  <si>
    <t>28120</t>
  </si>
  <si>
    <t>282</t>
  </si>
  <si>
    <t>2821</t>
  </si>
  <si>
    <t>28210</t>
  </si>
  <si>
    <t>2822</t>
  </si>
  <si>
    <t>283</t>
  </si>
  <si>
    <t>2830</t>
  </si>
  <si>
    <t>28301</t>
  </si>
  <si>
    <t>28309</t>
  </si>
  <si>
    <t>284</t>
  </si>
  <si>
    <t>29</t>
  </si>
  <si>
    <t>291</t>
  </si>
  <si>
    <t>292</t>
  </si>
  <si>
    <t>293</t>
  </si>
  <si>
    <t>2931</t>
  </si>
  <si>
    <t>2932</t>
  </si>
  <si>
    <t>30</t>
  </si>
  <si>
    <t>31</t>
  </si>
  <si>
    <t>32</t>
  </si>
  <si>
    <t>321</t>
  </si>
  <si>
    <t>322</t>
  </si>
  <si>
    <t>3220</t>
  </si>
  <si>
    <t>323</t>
  </si>
  <si>
    <t>3230</t>
  </si>
  <si>
    <t>32300</t>
  </si>
  <si>
    <t>33</t>
  </si>
  <si>
    <t>331</t>
  </si>
  <si>
    <t>332</t>
  </si>
  <si>
    <t>3320</t>
  </si>
  <si>
    <t>35</t>
  </si>
  <si>
    <t>351</t>
  </si>
  <si>
    <t>3511</t>
  </si>
  <si>
    <t>35111</t>
  </si>
  <si>
    <t>35119</t>
  </si>
  <si>
    <t>3512</t>
  </si>
  <si>
    <t>352</t>
  </si>
  <si>
    <t>353</t>
  </si>
  <si>
    <t>3530</t>
  </si>
  <si>
    <t>36</t>
  </si>
  <si>
    <t>Производство металлических цистерн, резервуаров и контейнеров</t>
  </si>
  <si>
    <t xml:space="preserve">к Инструкции о порядке </t>
  </si>
  <si>
    <t xml:space="preserve">представления отчетности и </t>
  </si>
  <si>
    <t xml:space="preserve">раскрытия информации </t>
  </si>
  <si>
    <t>участниками рынка ценных бумаг</t>
  </si>
  <si>
    <t>Форма 1</t>
  </si>
  <si>
    <t>Коды</t>
  </si>
  <si>
    <t xml:space="preserve">Банковские реквизиты эмитента </t>
  </si>
  <si>
    <t>Код банка</t>
  </si>
  <si>
    <t>Наименование банка</t>
  </si>
  <si>
    <t>по состоянию на</t>
  </si>
  <si>
    <t>УНП</t>
  </si>
  <si>
    <t>Наименование</t>
  </si>
  <si>
    <t>Занимаемая должность</t>
  </si>
  <si>
    <t>Главный бухгалтер</t>
  </si>
  <si>
    <t xml:space="preserve">Руководитель </t>
  </si>
  <si>
    <t>УНП юридического лица</t>
  </si>
  <si>
    <t>Наименование юридического лица</t>
  </si>
  <si>
    <t>Доля в уставном фонде, %</t>
  </si>
  <si>
    <t>Ревизионная комиссия (ревизор)</t>
  </si>
  <si>
    <t>Кол-во принадлежащих акций, шт.</t>
  </si>
  <si>
    <t>х</t>
  </si>
  <si>
    <t>Вид собственности</t>
  </si>
  <si>
    <t>Количество акций, шт.</t>
  </si>
  <si>
    <t>республиканская</t>
  </si>
  <si>
    <t>в том числе:</t>
  </si>
  <si>
    <t>городская</t>
  </si>
  <si>
    <t>Показатель</t>
  </si>
  <si>
    <t>За аналогичный период прошлого года</t>
  </si>
  <si>
    <t>Нераспределенная прибыль (непокрытый убыток)</t>
  </si>
  <si>
    <t>Количество акционеров, всего</t>
  </si>
  <si>
    <t>лиц</t>
  </si>
  <si>
    <t xml:space="preserve">   в том числе: юридических лиц</t>
  </si>
  <si>
    <t xml:space="preserve">   в том числе: физических лиц</t>
  </si>
  <si>
    <t>Начислено на выплату дивидендов в данном отчетном  периоде</t>
  </si>
  <si>
    <t>рублей</t>
  </si>
  <si>
    <t>Обеспеченность акции имуществом общества</t>
  </si>
  <si>
    <t>тысяч рублей</t>
  </si>
  <si>
    <t>штук</t>
  </si>
  <si>
    <t>Производство прочего электрооборудования, не включенного в другие группировки</t>
  </si>
  <si>
    <t>Производство электродной продукции</t>
  </si>
  <si>
    <t>Производство электроизоляционных изделий</t>
  </si>
  <si>
    <t>Производство электросигнального оборудования</t>
  </si>
  <si>
    <t>72</t>
  </si>
  <si>
    <t>721</t>
  </si>
  <si>
    <t>722</t>
  </si>
  <si>
    <t>7220</t>
  </si>
  <si>
    <t>72200</t>
  </si>
  <si>
    <t>73</t>
  </si>
  <si>
    <t>731</t>
  </si>
  <si>
    <t>732</t>
  </si>
  <si>
    <t>7320</t>
  </si>
  <si>
    <t>73200</t>
  </si>
  <si>
    <t>74</t>
  </si>
  <si>
    <t>741</t>
  </si>
  <si>
    <t>742</t>
  </si>
  <si>
    <t>7420</t>
  </si>
  <si>
    <t>743</t>
  </si>
  <si>
    <t>7430</t>
  </si>
  <si>
    <t>74300</t>
  </si>
  <si>
    <t>75</t>
  </si>
  <si>
    <t>80</t>
  </si>
  <si>
    <t>801</t>
  </si>
  <si>
    <t>8010</t>
  </si>
  <si>
    <t>802</t>
  </si>
  <si>
    <t>803</t>
  </si>
  <si>
    <t>8030</t>
  </si>
  <si>
    <t>80300</t>
  </si>
  <si>
    <t>85</t>
  </si>
  <si>
    <t>851</t>
  </si>
  <si>
    <t>852</t>
  </si>
  <si>
    <t>8520</t>
  </si>
  <si>
    <t>85200</t>
  </si>
  <si>
    <t>853</t>
  </si>
  <si>
    <t>8531</t>
  </si>
  <si>
    <t>85310</t>
  </si>
  <si>
    <t>8532</t>
  </si>
  <si>
    <t>90</t>
  </si>
  <si>
    <t>900</t>
  </si>
  <si>
    <t>91</t>
  </si>
  <si>
    <t>92</t>
  </si>
  <si>
    <t>93</t>
  </si>
  <si>
    <t>95</t>
  </si>
  <si>
    <t>99</t>
  </si>
  <si>
    <t>990</t>
  </si>
  <si>
    <t>9900</t>
  </si>
  <si>
    <t>99000</t>
  </si>
  <si>
    <t>Производство инструментов</t>
  </si>
  <si>
    <t>Производство прочих готовых металлических изделий</t>
  </si>
  <si>
    <t>Производство упаковки из легких металлов</t>
  </si>
  <si>
    <t>Производство изделий из проволоки</t>
  </si>
  <si>
    <t>Производство станков</t>
  </si>
  <si>
    <t>01</t>
  </si>
  <si>
    <t>011</t>
  </si>
  <si>
    <t>0111</t>
  </si>
  <si>
    <t>01111</t>
  </si>
  <si>
    <t>01112</t>
  </si>
  <si>
    <t>0112</t>
  </si>
  <si>
    <t>Деятельность в области обязательного социального страхования</t>
  </si>
  <si>
    <t>Деятельность библиотек и архивов</t>
  </si>
  <si>
    <t>Деятельность политических организаций</t>
  </si>
  <si>
    <t>252</t>
  </si>
  <si>
    <t>2521</t>
  </si>
  <si>
    <t>25210</t>
  </si>
  <si>
    <t>26</t>
  </si>
  <si>
    <t>261</t>
  </si>
  <si>
    <t>2611</t>
  </si>
  <si>
    <t>26110</t>
  </si>
  <si>
    <t>2612</t>
  </si>
  <si>
    <t>26120</t>
  </si>
  <si>
    <t>262</t>
  </si>
  <si>
    <t>263</t>
  </si>
  <si>
    <t>2630</t>
  </si>
  <si>
    <t>26300</t>
  </si>
  <si>
    <t>264</t>
  </si>
  <si>
    <t>2640</t>
  </si>
  <si>
    <t>26400</t>
  </si>
  <si>
    <t>265</t>
  </si>
  <si>
    <t>2651</t>
  </si>
  <si>
    <t>26510</t>
  </si>
  <si>
    <t>2652</t>
  </si>
  <si>
    <t>26520</t>
  </si>
  <si>
    <t>266</t>
  </si>
  <si>
    <t>Операции с недвижимым имуществом за вознаграждение или на договорной основе</t>
  </si>
  <si>
    <t>Оптовая торговля сельскохозяйственным сырьем и живыми животными</t>
  </si>
  <si>
    <t>Производство подшипников, шестеренок, элементов зубчатых передач и приводов</t>
  </si>
  <si>
    <t>Производство подшипников</t>
  </si>
  <si>
    <t>Производство ножевых изделий</t>
  </si>
  <si>
    <t>Деятельность в области юстиции и правосудия</t>
  </si>
  <si>
    <t>Земляные работы</t>
  </si>
  <si>
    <t>Производство электродвигателей, генераторов и трансформаторов</t>
  </si>
  <si>
    <t>Производство оружия и боеприпасов</t>
  </si>
  <si>
    <t>Изоляционные работы</t>
  </si>
  <si>
    <t>Производство табачных изделий</t>
  </si>
  <si>
    <t>Подготовка и прядение текстильных волокон</t>
  </si>
  <si>
    <t>Подготовка и прядение хлопчатобумажного волокна</t>
  </si>
  <si>
    <t>Взрывные работы</t>
  </si>
  <si>
    <t>Деятельность архивов</t>
  </si>
  <si>
    <t>Оптовая торговля табачными изделиями</t>
  </si>
  <si>
    <t>Оптовая торговля драгоценными металлами</t>
  </si>
  <si>
    <t>Оптовая торговля одеждой и обувью</t>
  </si>
  <si>
    <t>Оптовая торговля обувью</t>
  </si>
  <si>
    <t>454</t>
  </si>
  <si>
    <t>50</t>
  </si>
  <si>
    <t>501</t>
  </si>
  <si>
    <t>5010</t>
  </si>
  <si>
    <t>502</t>
  </si>
  <si>
    <t>5020</t>
  </si>
  <si>
    <t>50200</t>
  </si>
  <si>
    <t>503</t>
  </si>
  <si>
    <t>5030</t>
  </si>
  <si>
    <t>504</t>
  </si>
  <si>
    <t>5040</t>
  </si>
  <si>
    <t>51</t>
  </si>
  <si>
    <t>511</t>
  </si>
  <si>
    <t>512</t>
  </si>
  <si>
    <t>5121</t>
  </si>
  <si>
    <t>51210</t>
  </si>
  <si>
    <t>5122</t>
  </si>
  <si>
    <t>51220</t>
  </si>
  <si>
    <t>52</t>
  </si>
  <si>
    <t>521</t>
  </si>
  <si>
    <t>Производство кузнечно-прессового оборудования</t>
  </si>
  <si>
    <t>Оптовая торговля за вознаграждение или на договорной основе</t>
  </si>
  <si>
    <t>Штукатурные работы</t>
  </si>
  <si>
    <t>Производство прочей мебели</t>
  </si>
  <si>
    <t>Производство музыкальных инструментов</t>
  </si>
  <si>
    <t>Производство спортивных товаров</t>
  </si>
  <si>
    <t>Регулирование использования воздушного пространства</t>
  </si>
  <si>
    <t>Производство прицепов и полуприцепов</t>
  </si>
  <si>
    <t>Производство прочих транспортных средств и оборудования</t>
  </si>
  <si>
    <t>Строительство судов</t>
  </si>
  <si>
    <t>Строительство прогулочных и спортивных лодок</t>
  </si>
  <si>
    <t>Производство прочих технических керамических изделий</t>
  </si>
  <si>
    <t>Прочая деятельность, относящаяся к пассажирским и грузовым перевозкам</t>
  </si>
  <si>
    <t>Перевозки трамваями</t>
  </si>
  <si>
    <t>Перевозки троллейбусами</t>
  </si>
  <si>
    <t>Перевозки метрополитеном</t>
  </si>
  <si>
    <t>Производство стеклянной тары</t>
  </si>
  <si>
    <t>267</t>
  </si>
  <si>
    <t>2670</t>
  </si>
  <si>
    <t>268</t>
  </si>
  <si>
    <t>27</t>
  </si>
  <si>
    <t>271</t>
  </si>
  <si>
    <t>272</t>
  </si>
  <si>
    <t>273</t>
  </si>
  <si>
    <t>2731</t>
  </si>
  <si>
    <t>27310</t>
  </si>
  <si>
    <t>2732</t>
  </si>
  <si>
    <t>27320</t>
  </si>
  <si>
    <t>2733</t>
  </si>
  <si>
    <t>27330</t>
  </si>
  <si>
    <t>274</t>
  </si>
  <si>
    <t>275</t>
  </si>
  <si>
    <t>2751</t>
  </si>
  <si>
    <t>2752</t>
  </si>
  <si>
    <t>27520</t>
  </si>
  <si>
    <t>Производство прочих резиновых изделий</t>
  </si>
  <si>
    <t>Лесозаготовки</t>
  </si>
  <si>
    <t>Производство резиновых санитарно-гигиенических и медицинских изделий</t>
  </si>
  <si>
    <t>Производство пластмассовых изделий</t>
  </si>
  <si>
    <t>Производство готовых кормов для животных</t>
  </si>
  <si>
    <t>Производство прочих пластмассовых изделий</t>
  </si>
  <si>
    <t>Производство стекла и изделий из стекла</t>
  </si>
  <si>
    <t>(подпись)</t>
  </si>
  <si>
    <t xml:space="preserve">областная </t>
  </si>
  <si>
    <t xml:space="preserve">районная </t>
  </si>
  <si>
    <t>коммунальная всего:</t>
  </si>
  <si>
    <t>Единица измерения</t>
  </si>
  <si>
    <t>0113</t>
  </si>
  <si>
    <t>01131</t>
  </si>
  <si>
    <t>01132</t>
  </si>
  <si>
    <t>012</t>
  </si>
  <si>
    <t>0121</t>
  </si>
  <si>
    <t>01210</t>
  </si>
  <si>
    <t>0122</t>
  </si>
  <si>
    <t>0123</t>
  </si>
  <si>
    <t>01230</t>
  </si>
  <si>
    <t>0124</t>
  </si>
  <si>
    <t>0125</t>
  </si>
  <si>
    <t>01250</t>
  </si>
  <si>
    <t>013</t>
  </si>
  <si>
    <t>0130</t>
  </si>
  <si>
    <t>01300</t>
  </si>
  <si>
    <t>014</t>
  </si>
  <si>
    <t>0141</t>
  </si>
  <si>
    <t>0142</t>
  </si>
  <si>
    <t>01420</t>
  </si>
  <si>
    <t>015</t>
  </si>
  <si>
    <t>0150</t>
  </si>
  <si>
    <t>01500</t>
  </si>
  <si>
    <t>02</t>
  </si>
  <si>
    <t>05</t>
  </si>
  <si>
    <t>10</t>
  </si>
  <si>
    <t>101</t>
  </si>
  <si>
    <t>Производство промышленного вентиляционного оборудования</t>
  </si>
  <si>
    <t>211</t>
  </si>
  <si>
    <t>212</t>
  </si>
  <si>
    <t>22</t>
  </si>
  <si>
    <t>221</t>
  </si>
  <si>
    <t>2211</t>
  </si>
  <si>
    <t>222</t>
  </si>
  <si>
    <t>2221</t>
  </si>
  <si>
    <t>22210</t>
  </si>
  <si>
    <t>2222</t>
  </si>
  <si>
    <t>22220</t>
  </si>
  <si>
    <t>2223</t>
  </si>
  <si>
    <t>22230</t>
  </si>
  <si>
    <t>23</t>
  </si>
  <si>
    <t>231</t>
  </si>
  <si>
    <t>232</t>
  </si>
  <si>
    <t>2320</t>
  </si>
  <si>
    <t>23200</t>
  </si>
  <si>
    <t>233</t>
  </si>
  <si>
    <t>24</t>
  </si>
  <si>
    <t>241</t>
  </si>
  <si>
    <t>242</t>
  </si>
  <si>
    <t>2420</t>
  </si>
  <si>
    <t>24200</t>
  </si>
  <si>
    <t>243</t>
  </si>
  <si>
    <t>244</t>
  </si>
  <si>
    <t>2441</t>
  </si>
  <si>
    <t>24410</t>
  </si>
  <si>
    <t>2442</t>
  </si>
  <si>
    <t>245</t>
  </si>
  <si>
    <t>2451</t>
  </si>
  <si>
    <t>24510</t>
  </si>
  <si>
    <t>2452</t>
  </si>
  <si>
    <t>24520</t>
  </si>
  <si>
    <t>25</t>
  </si>
  <si>
    <t>251</t>
  </si>
  <si>
    <t>2511</t>
  </si>
  <si>
    <t>2512</t>
  </si>
  <si>
    <t>25120</t>
  </si>
  <si>
    <t>Прочая деятельность в области права</t>
  </si>
  <si>
    <t>Производство бытовых холодильников и морозильников</t>
  </si>
  <si>
    <t>Производство деревянной тары</t>
  </si>
  <si>
    <t>Производство промышленных газов</t>
  </si>
  <si>
    <t>Производство красителей и пигментов</t>
  </si>
  <si>
    <t>Производство прочих основных органических химических веществ</t>
  </si>
  <si>
    <t>Печатание газет</t>
  </si>
  <si>
    <t>Оптовая торговля живыми животными</t>
  </si>
  <si>
    <t>Оптовая торговля шкурами и кожей</t>
  </si>
  <si>
    <t>Оптовая торговля мясом и мясными продуктами</t>
  </si>
  <si>
    <t>Денежное посредничество</t>
  </si>
  <si>
    <t>Транспортная обработка грузов</t>
  </si>
  <si>
    <t>Разведение лошадей</t>
  </si>
  <si>
    <t>Разведение сельскохозяйственной птицы</t>
  </si>
  <si>
    <t>Производство декоративных изделий из дерева</t>
  </si>
  <si>
    <t>Производство бумаги и картона</t>
  </si>
  <si>
    <t>Производство изделий из бумаги и картона</t>
  </si>
  <si>
    <t>Производство гофрированной бумаги и картона, бумажной и картонной тары</t>
  </si>
  <si>
    <t>Техническое обслуживание и ремонт автомобилей</t>
  </si>
  <si>
    <t>Прочие строительные работы, требующие специальных профессий</t>
  </si>
  <si>
    <t>66</t>
  </si>
  <si>
    <t>70</t>
  </si>
  <si>
    <t>701</t>
  </si>
  <si>
    <t>702</t>
  </si>
  <si>
    <t>71</t>
  </si>
  <si>
    <t>711</t>
  </si>
  <si>
    <t>712</t>
  </si>
  <si>
    <t>Электромонтажные работы</t>
  </si>
  <si>
    <t>Санитарно-технические работы</t>
  </si>
  <si>
    <t>Отделочные работы</t>
  </si>
  <si>
    <t>Производство прочих транспортных средств и оборудования, не включенных в другие группировки</t>
  </si>
  <si>
    <t>Производство мебели для офисов и предприятий торговли</t>
  </si>
  <si>
    <t>Производство матрасов</t>
  </si>
  <si>
    <t>Подготовка и прядение льняного волокна</t>
  </si>
  <si>
    <t>Производство медицинской, хирургической, стоматологической и ветеринарной мебели</t>
  </si>
  <si>
    <t>41</t>
  </si>
  <si>
    <t>45</t>
  </si>
  <si>
    <t>451</t>
  </si>
  <si>
    <t>4511</t>
  </si>
  <si>
    <t>45111</t>
  </si>
  <si>
    <t>45112</t>
  </si>
  <si>
    <t>452</t>
  </si>
  <si>
    <t>453</t>
  </si>
  <si>
    <t>4531</t>
  </si>
  <si>
    <t>45310</t>
  </si>
  <si>
    <t>4532</t>
  </si>
  <si>
    <t>45320</t>
  </si>
  <si>
    <t>522</t>
  </si>
  <si>
    <t>5221</t>
  </si>
  <si>
    <t>5222</t>
  </si>
  <si>
    <t>5223</t>
  </si>
  <si>
    <t>5224</t>
  </si>
  <si>
    <t>52240</t>
  </si>
  <si>
    <t>55</t>
  </si>
  <si>
    <t>551</t>
  </si>
  <si>
    <t>552</t>
  </si>
  <si>
    <t>553</t>
  </si>
  <si>
    <t>5530</t>
  </si>
  <si>
    <t>55300</t>
  </si>
  <si>
    <t>60</t>
  </si>
  <si>
    <t>601</t>
  </si>
  <si>
    <t>6010</t>
  </si>
  <si>
    <t>60100</t>
  </si>
  <si>
    <t>602</t>
  </si>
  <si>
    <t>61</t>
  </si>
  <si>
    <t>611</t>
  </si>
  <si>
    <t>6110</t>
  </si>
  <si>
    <t>61100</t>
  </si>
  <si>
    <t>612</t>
  </si>
  <si>
    <t>6120</t>
  </si>
  <si>
    <t>61200</t>
  </si>
  <si>
    <t>62</t>
  </si>
  <si>
    <t>63</t>
  </si>
  <si>
    <t>631</t>
  </si>
  <si>
    <t>6311</t>
  </si>
  <si>
    <t>63110</t>
  </si>
  <si>
    <t>6312</t>
  </si>
  <si>
    <t>63120</t>
  </si>
  <si>
    <t>64</t>
  </si>
  <si>
    <t>641</t>
  </si>
  <si>
    <t>6411</t>
  </si>
  <si>
    <t>64110</t>
  </si>
  <si>
    <t>642</t>
  </si>
  <si>
    <t>6420</t>
  </si>
  <si>
    <t>64200</t>
  </si>
  <si>
    <t>65</t>
  </si>
  <si>
    <t>651</t>
  </si>
  <si>
    <t>6511</t>
  </si>
  <si>
    <t>65110</t>
  </si>
  <si>
    <t>6512</t>
  </si>
  <si>
    <t>652</t>
  </si>
  <si>
    <t>Производство детских колясок</t>
  </si>
  <si>
    <t>Производство спичек</t>
  </si>
  <si>
    <t>Производство кухонной мебели</t>
  </si>
  <si>
    <t>Производство ковров и ковровых изделий</t>
  </si>
  <si>
    <t>Производство прочих текстильных изделий, не включенных в другие группировки</t>
  </si>
  <si>
    <t>Предоставление услуг прочими местами для проживания</t>
  </si>
  <si>
    <t>Ремонт часов и ювелирных изделий</t>
  </si>
  <si>
    <t>Деятельность такси</t>
  </si>
  <si>
    <t>Производство растительных и животных масел и жиров</t>
  </si>
  <si>
    <t>Производство неочищенных масел и жиров</t>
  </si>
  <si>
    <t>Розничная торговля в неспециализированных магазинах</t>
  </si>
  <si>
    <t>Прочая розничная торговля в неспециализированных магазинах</t>
  </si>
  <si>
    <t>Производство асбестотехнических изделий</t>
  </si>
  <si>
    <t>Добыча сланцев</t>
  </si>
  <si>
    <t>Добыча урановой и ториевой руд</t>
  </si>
  <si>
    <t>Добыча камня для строительства</t>
  </si>
  <si>
    <t>Добыча известняка, гипса и мела</t>
  </si>
  <si>
    <t>Производство искусственных и синтетических волокон</t>
  </si>
  <si>
    <t>Производство резиновых шин, покрышек и камер</t>
  </si>
  <si>
    <t>Восстановление резиновых шин и покрышек</t>
  </si>
  <si>
    <t>Производство пластмассовых плит, полос, труб и профилей</t>
  </si>
  <si>
    <t>Производство пластмассовых изделий, используемых в строительстве</t>
  </si>
  <si>
    <t>Производство листового стекла</t>
  </si>
  <si>
    <t>Формование и обработка листового стекла</t>
  </si>
  <si>
    <t>Производство полых стеклянных изделий</t>
  </si>
  <si>
    <t>Производство хозяйственно-бытовых изделий из стекла</t>
  </si>
  <si>
    <t>Производство стекловолокна</t>
  </si>
  <si>
    <t>Производство и обработка прочих стеклянных изделий</t>
  </si>
  <si>
    <t>Производство хозяйственных и декоративных керамических изделий</t>
  </si>
  <si>
    <t>Производство фармацевтических препаратов</t>
  </si>
  <si>
    <t>Производство лекарственных препаратов для ветеринарии</t>
  </si>
  <si>
    <t>Производство напитков</t>
  </si>
  <si>
    <t>Животноводство</t>
  </si>
  <si>
    <t>Производство муки</t>
  </si>
  <si>
    <t>Производство круп</t>
  </si>
  <si>
    <t>Выделка и крашение меха</t>
  </si>
  <si>
    <t>Дубление и выделка кожи</t>
  </si>
  <si>
    <t>1. Депозитарий эмитента</t>
  </si>
  <si>
    <t>Счет</t>
  </si>
  <si>
    <t>При вводе, формат даты на которую составляется отчет, должен иметь следующий вид: дд.мм.гггг (это относится ко всем датам в отчете) Буква "г" в конце даты не указывается! Где необходимо, программа сама изменит формат даты.</t>
  </si>
  <si>
    <t>102</t>
  </si>
  <si>
    <t>1020</t>
  </si>
  <si>
    <t>10200</t>
  </si>
  <si>
    <t>103</t>
  </si>
  <si>
    <t>11</t>
  </si>
  <si>
    <t>12</t>
  </si>
  <si>
    <t>120</t>
  </si>
  <si>
    <t>1200</t>
  </si>
  <si>
    <t>12000</t>
  </si>
  <si>
    <t>13</t>
  </si>
  <si>
    <t>131</t>
  </si>
  <si>
    <t>1310</t>
  </si>
  <si>
    <t>132</t>
  </si>
  <si>
    <t>1320</t>
  </si>
  <si>
    <t>13201</t>
  </si>
  <si>
    <t>13202</t>
  </si>
  <si>
    <t>13209</t>
  </si>
  <si>
    <t>14</t>
  </si>
  <si>
    <t>141</t>
  </si>
  <si>
    <t>1411</t>
  </si>
  <si>
    <t>14110</t>
  </si>
  <si>
    <t>1412</t>
  </si>
  <si>
    <t>14120</t>
  </si>
  <si>
    <t>1413</t>
  </si>
  <si>
    <t>14130</t>
  </si>
  <si>
    <t>142</t>
  </si>
  <si>
    <t>143</t>
  </si>
  <si>
    <t>15</t>
  </si>
  <si>
    <t>151</t>
  </si>
  <si>
    <t>1511</t>
  </si>
  <si>
    <t>1512</t>
  </si>
  <si>
    <t>152</t>
  </si>
  <si>
    <t>1520</t>
  </si>
  <si>
    <t>15200</t>
  </si>
  <si>
    <t>16</t>
  </si>
  <si>
    <t>17</t>
  </si>
  <si>
    <t>171</t>
  </si>
  <si>
    <t>1711</t>
  </si>
  <si>
    <t>17110</t>
  </si>
  <si>
    <t>1712</t>
  </si>
  <si>
    <t>17120</t>
  </si>
  <si>
    <t>172</t>
  </si>
  <si>
    <t>1721</t>
  </si>
  <si>
    <t>17210</t>
  </si>
  <si>
    <t>1722</t>
  </si>
  <si>
    <t>17220</t>
  </si>
  <si>
    <t>1723</t>
  </si>
  <si>
    <t>17230</t>
  </si>
  <si>
    <t>1724</t>
  </si>
  <si>
    <t>17240</t>
  </si>
  <si>
    <t>Производство сборных железобетонных и бетонных конструкций и изделий</t>
  </si>
  <si>
    <t>Аудиторская деятельность</t>
  </si>
  <si>
    <t>Деятельность в области архитектуры, инженерных изысканий и предоставление технических консультаций в этих областях</t>
  </si>
  <si>
    <t>Геологическое изучение недр (без научных исследований и разработок)</t>
  </si>
  <si>
    <t>Рекламная деятельность</t>
  </si>
  <si>
    <t>Деятельность коммерческих банков</t>
  </si>
  <si>
    <t>Деятельность агентств по операциям с недвижимым имуществом</t>
  </si>
  <si>
    <t>Управление недвижимым имуществом</t>
  </si>
  <si>
    <t>Деятельность космического транспорта</t>
  </si>
  <si>
    <t>Государственное управление общего характера</t>
  </si>
  <si>
    <t>Производство основных благородных и цветных металлов</t>
  </si>
  <si>
    <t>Производство алюминия</t>
  </si>
  <si>
    <t>Производство меди</t>
  </si>
  <si>
    <t>Литье легких металлов</t>
  </si>
  <si>
    <t>Таможенная деятельность</t>
  </si>
  <si>
    <t>Управление социальными программами</t>
  </si>
  <si>
    <t>Производство автомобилей</t>
  </si>
  <si>
    <t>Добыча глины и каолина</t>
  </si>
  <si>
    <t>Рыбоводство</t>
  </si>
  <si>
    <t>Производство машин и оборудования для изготовления текстильных, швейных, меховых и кожаных изделий</t>
  </si>
  <si>
    <t>Обработка металлов и нанесение покрытий на металлы</t>
  </si>
  <si>
    <t>Переработка и консервирование фруктов и овощей</t>
  </si>
  <si>
    <t>Выращивание картофеля</t>
  </si>
  <si>
    <t>Выращивание сахарной свеклы</t>
  </si>
  <si>
    <t>Ткацкое производство</t>
  </si>
  <si>
    <t>Производство хлопчатобумажных тканей</t>
  </si>
  <si>
    <t>Производство шелковых тканей</t>
  </si>
  <si>
    <t>Производство льняных тканей</t>
  </si>
  <si>
    <t>Производство прочих тканей</t>
  </si>
  <si>
    <t>Производство готовых текстильных изделий, кроме одежды</t>
  </si>
  <si>
    <t>Производство прочих основных неорганических химических веществ</t>
  </si>
  <si>
    <t>Производство красок, лаков и аналогичных покрытий, типографских красок и мастик</t>
  </si>
  <si>
    <t>Производство оптических приборов</t>
  </si>
  <si>
    <t>Производство часов</t>
  </si>
  <si>
    <t>Производство свинца, цинка и олова</t>
  </si>
  <si>
    <t>Производство прочих цветных металлов</t>
  </si>
  <si>
    <t>Литье металлов</t>
  </si>
  <si>
    <t>Литье чугуна</t>
  </si>
  <si>
    <t>Литье стали</t>
  </si>
  <si>
    <t>Производство строительных металлических конструкций и изделий</t>
  </si>
  <si>
    <t>Производство строительных металлических конструкций</t>
  </si>
  <si>
    <t>Производство радиаторов и котлов центрального отопления</t>
  </si>
  <si>
    <t>Производство паровых и водогрейных котлов, кроме котлов центрального отопления</t>
  </si>
  <si>
    <t>Подготовка и кардное прядение шерстяных волокон</t>
  </si>
  <si>
    <t>Подготовка и гребенное прядение шерстяных волокон</t>
  </si>
  <si>
    <t>Производство швейных ниток</t>
  </si>
  <si>
    <t>Производство шерстяных тканей из волокон кардного прядения</t>
  </si>
  <si>
    <t>Производство шерстяных тканей из волокон гребенного прядения</t>
  </si>
  <si>
    <t>Отделка тканей и текстильных изделий</t>
  </si>
  <si>
    <t>Услуги, связанные с лесоводством и лесозаготовками</t>
  </si>
  <si>
    <t>Рыболовство</t>
  </si>
  <si>
    <t>Производство деревообрабатывающего оборудования</t>
  </si>
  <si>
    <t>Производство канцелярских изделий</t>
  </si>
  <si>
    <t>Оптовая торговля бытовыми электротоварами</t>
  </si>
  <si>
    <t>Оптовая торговля бензином, керосином, дизельным топливом</t>
  </si>
  <si>
    <t>Деятельность в области права</t>
  </si>
  <si>
    <t>Производство мебели</t>
  </si>
  <si>
    <t>Производство велосипедов</t>
  </si>
  <si>
    <t>Производство обоев</t>
  </si>
  <si>
    <t>Издание книг</t>
  </si>
  <si>
    <t>Издание газет</t>
  </si>
  <si>
    <t>Издание журналов и периодических публикаций</t>
  </si>
  <si>
    <t>Прочие виды издательской деятельности</t>
  </si>
  <si>
    <t>Производство и распределение газообразного топлива</t>
  </si>
  <si>
    <t>Разведочное бурение</t>
  </si>
  <si>
    <t>Строительство водных сооружений</t>
  </si>
  <si>
    <t>Производство эфирных масел</t>
  </si>
  <si>
    <t>Оптовая торговля прочими бытовыми товарами</t>
  </si>
  <si>
    <t>Оптовая торговля сырой нефтью и попутным газом</t>
  </si>
  <si>
    <t>Оптовая торговля природным (горючим) газом</t>
  </si>
  <si>
    <t>Оптовая торговля мазутом топочным</t>
  </si>
  <si>
    <t>Оптовая торговля металлами и металлическими рудами</t>
  </si>
  <si>
    <t>Производство фото- и кинооборудования</t>
  </si>
  <si>
    <t>Производство прочих неметаллических минеральных продуктов, не включенных в другие группировки</t>
  </si>
  <si>
    <t>Производство пестицидов и прочих агрохимических продуктов</t>
  </si>
  <si>
    <t>Производство хозяйственных керамических изделий</t>
  </si>
  <si>
    <t>Производство декоративных керамических изделий</t>
  </si>
  <si>
    <t>Производство керамических санитарно-технических изделий</t>
  </si>
  <si>
    <t>Производство керамических электроизоляторов и изолирующей арматуры</t>
  </si>
  <si>
    <t>Производство огнеупоров</t>
  </si>
  <si>
    <t>Производство кирпича, черепицы и прочих строительных изделий из обожженной глины</t>
  </si>
  <si>
    <t>Производство изделий из асбестоцемента и волокнистого цемента</t>
  </si>
  <si>
    <t>Резка, обработка и отделка камня</t>
  </si>
  <si>
    <t>Производство изделий из битума и аналогичных материалов</t>
  </si>
  <si>
    <t>Производство парфюмерных и косметических средств</t>
  </si>
  <si>
    <t>Производство фотоматериалов</t>
  </si>
  <si>
    <t>Производство продукции питомников</t>
  </si>
  <si>
    <t>Деятельность информационных агентств</t>
  </si>
  <si>
    <t>Деятельность библиотек</t>
  </si>
  <si>
    <t>Деятельность музеев</t>
  </si>
  <si>
    <t>Деятельность по организации азартных игр</t>
  </si>
  <si>
    <t>Стирка, химическая чистка и окрашивание текстильных и меховых изделий</t>
  </si>
  <si>
    <t>Предоставление услуг парикмахерскими и салонами красоты</t>
  </si>
  <si>
    <t>Организация похорон и предоставление связанных с ними услуг</t>
  </si>
  <si>
    <t>Предоставление прочих индивидуальных услуг</t>
  </si>
  <si>
    <t>Производство двигателей и турбин, кроме авиационных, автомобильных и мотоциклетных двигателей</t>
  </si>
  <si>
    <t>Производство метел и щеток</t>
  </si>
  <si>
    <t>Производство электротехнического и электровакуумного стекла</t>
  </si>
  <si>
    <t>Производство резиновых изделий</t>
  </si>
  <si>
    <t>Производство чулочно-носочных изделий</t>
  </si>
  <si>
    <t>Производство спецодежды</t>
  </si>
  <si>
    <t>Производство головных уборов</t>
  </si>
  <si>
    <t>Производство пива</t>
  </si>
  <si>
    <t>Производство солода</t>
  </si>
  <si>
    <t>Производство сахара</t>
  </si>
  <si>
    <t>Код</t>
  </si>
  <si>
    <t>18</t>
  </si>
  <si>
    <t>181</t>
  </si>
  <si>
    <t>182</t>
  </si>
  <si>
    <t>19</t>
  </si>
  <si>
    <t>191</t>
  </si>
  <si>
    <t>1910</t>
  </si>
  <si>
    <t>192</t>
  </si>
  <si>
    <t>1920</t>
  </si>
  <si>
    <t>19201</t>
  </si>
  <si>
    <t>19202</t>
  </si>
  <si>
    <t>20</t>
  </si>
  <si>
    <t>201</t>
  </si>
  <si>
    <t>202</t>
  </si>
  <si>
    <t>2020</t>
  </si>
  <si>
    <t>20200</t>
  </si>
  <si>
    <t>203</t>
  </si>
  <si>
    <t>2030</t>
  </si>
  <si>
    <t>20301</t>
  </si>
  <si>
    <t>20302</t>
  </si>
  <si>
    <t>204</t>
  </si>
  <si>
    <t>205</t>
  </si>
  <si>
    <t>2051</t>
  </si>
  <si>
    <t>20511</t>
  </si>
  <si>
    <t>20512</t>
  </si>
  <si>
    <t>2052</t>
  </si>
  <si>
    <t>20520</t>
  </si>
  <si>
    <t>21</t>
  </si>
  <si>
    <t>Производство мягких кровельных и гидроизоляционных материалов</t>
  </si>
  <si>
    <t>Производство стеновых блоков</t>
  </si>
  <si>
    <t>Производство силикатного кирпича</t>
  </si>
  <si>
    <t>Производство абразивных изделий</t>
  </si>
  <si>
    <t>Производство синтетического каучука в первичных формах</t>
  </si>
  <si>
    <t>Производство супов, бульонов и яйцепродуктов</t>
  </si>
  <si>
    <t>Производство дрожжей</t>
  </si>
  <si>
    <t>Ветеринарная деятельность</t>
  </si>
  <si>
    <t>Производство игр и игрушек</t>
  </si>
  <si>
    <t>Регулирование и содействие эффективному ведению экономической деятельности</t>
  </si>
  <si>
    <t>Международная деятельность</t>
  </si>
  <si>
    <t>Деятельность по обеспечению общественного порядка и безопасности</t>
  </si>
  <si>
    <t>Деятельность по обеспечению безопасности в чрезвычайных ситуациях</t>
  </si>
  <si>
    <t>Дошкольное образование</t>
  </si>
  <si>
    <t>Высшее образование (без послевузовского)</t>
  </si>
  <si>
    <t>Послевузовское образование</t>
  </si>
  <si>
    <t>Деятельность школ подготовки и переподготовки водителей транспортных средств</t>
  </si>
  <si>
    <t>Адвокатская деятельность</t>
  </si>
  <si>
    <t>Предоставление кредита</t>
  </si>
  <si>
    <t>Страхование</t>
  </si>
  <si>
    <t>Страхование, не относящееся к страхованию жизни</t>
  </si>
  <si>
    <t>Деятельность по организации финансовых рынков</t>
  </si>
  <si>
    <t>Предоставление услуг обществу в целом</t>
  </si>
  <si>
    <t>Оборонная деятельность</t>
  </si>
  <si>
    <t>Производство прочих химических продуктов, не включенных в другие группировки</t>
  </si>
  <si>
    <t>Добыча железных руд</t>
  </si>
  <si>
    <t>Переработка и консервирование картофеля</t>
  </si>
  <si>
    <t>Производство фруктовых и овощных соков</t>
  </si>
  <si>
    <t>Производство готовых кормов для домашних животных</t>
  </si>
  <si>
    <t>Производство какао, шоколада и сахаристых кондитерских изделий</t>
  </si>
  <si>
    <t>Производство макаронных изделий</t>
  </si>
  <si>
    <t>Производство чая и кофе</t>
  </si>
  <si>
    <t>Производство пряностей и приправ</t>
  </si>
  <si>
    <t>Производство детского питания и диетических пищевых продуктов</t>
  </si>
  <si>
    <t>Производство торфяных брикетов</t>
  </si>
  <si>
    <t>Добыча торфа</t>
  </si>
  <si>
    <t>Устройство покрытий пола и облицовка стен</t>
  </si>
  <si>
    <t>Малярные и стекольные работы</t>
  </si>
  <si>
    <t>Прочие отделочные работы</t>
  </si>
  <si>
    <t>Аренда строительного оборудования</t>
  </si>
  <si>
    <t>Торговля автомобилями</t>
  </si>
  <si>
    <t>Торговля автомобильными деталями, узлами и принадлежностями</t>
  </si>
  <si>
    <t>Срок реализации акций, поступивших в распоряжение общества</t>
  </si>
  <si>
    <t>Количество акций, шт</t>
  </si>
  <si>
    <t>9. Основные виды продукции или виды деятельности, по которым получено двадцать и более процентов выручки от реализации товаров, продукции, работ, услуг (только в составе годового отчета):</t>
  </si>
  <si>
    <t>Переработка отходов и лома черных металлов</t>
  </si>
  <si>
    <t>Переработка отходов и лома цветных металлов</t>
  </si>
  <si>
    <t>Производство электроэнергии тепловыми электростанциями</t>
  </si>
  <si>
    <t>Производство электроэнергии прочими электростанциями</t>
  </si>
  <si>
    <t>Производство подъемного и такелажного оборудования</t>
  </si>
  <si>
    <t>Производство оборудования непрерывного транспорта</t>
  </si>
  <si>
    <t>Литье прочих цветных металлов</t>
  </si>
  <si>
    <t>Производство чугуна, стали и ферросплавов</t>
  </si>
  <si>
    <t>Столярные и плотницкие работы</t>
  </si>
  <si>
    <t>Оптовая торговля неметаллическими отходами и неметаллическим ломом</t>
  </si>
  <si>
    <t xml:space="preserve">      из них нерезидентов Республики Беларусь</t>
  </si>
  <si>
    <t>Фактически выплаченные дивиденды в данном отчетном  периоде</t>
  </si>
  <si>
    <t>Производство мотоциклов</t>
  </si>
  <si>
    <t xml:space="preserve">Выручка от реализации продукции, товаров, работ,услуг </t>
  </si>
  <si>
    <t>в том числе: прибыль (убыток) от реализации продукции, товаров, работ, услуг</t>
  </si>
  <si>
    <t>Чистая прибыль (убыток)</t>
  </si>
  <si>
    <t>Производство прочих химических продуктов</t>
  </si>
  <si>
    <t>Производство взрывчатых веществ</t>
  </si>
  <si>
    <t>Производство удобрений и азотных соединений</t>
  </si>
  <si>
    <t>Производство удобрений</t>
  </si>
  <si>
    <t>Производство азотных соединений</t>
  </si>
  <si>
    <t>Производство пластмасс в первичных формах</t>
  </si>
  <si>
    <t>Производство электрораспределительной и регулирующей аппаратуры</t>
  </si>
  <si>
    <t>Производство электрических ламп</t>
  </si>
  <si>
    <t>Производство осветительного оборудования</t>
  </si>
  <si>
    <t>Производство прочего электрооборудования</t>
  </si>
  <si>
    <t>Производство молочных продуктов</t>
  </si>
  <si>
    <t>Переработка молока и производство сыров</t>
  </si>
  <si>
    <t>Переработка молока, кроме консервирования, и производство сыров</t>
  </si>
  <si>
    <t>Производство молочных консервов</t>
  </si>
  <si>
    <t>Производство мороженого</t>
  </si>
  <si>
    <t>Производство продукции коксовых печей</t>
  </si>
  <si>
    <t>Производство красок, лаков, эмалей, минеральных пигментов для них</t>
  </si>
  <si>
    <t>Выращивание лекарственных культур</t>
  </si>
  <si>
    <t>Производство проволоки</t>
  </si>
  <si>
    <t>Производство благородных (драгоценных) металлов</t>
  </si>
  <si>
    <t>Производство машин и оборудования для изготовления бумаги и картона</t>
  </si>
  <si>
    <t>Производство прочих машин и оборудования специального назначения, не включенных в другие группировки</t>
  </si>
  <si>
    <t>Производство прочих машин и оборудования специального назначения</t>
  </si>
  <si>
    <t>Производство лифтов</t>
  </si>
  <si>
    <t>Производство готовых растворителей и разбавителей красок и лаков</t>
  </si>
  <si>
    <t>Переработка ядерного топлива</t>
  </si>
  <si>
    <t xml:space="preserve">Долгосрочная дебиторская задолженность </t>
  </si>
  <si>
    <t>Долгосрочные обязательства</t>
  </si>
  <si>
    <t>Производство промышленного холодильного и вентиляционного оборудования</t>
  </si>
  <si>
    <t>Производство промышленного холодильного оборудования</t>
  </si>
  <si>
    <t>Производство газоочистительного и пылеулавливающего оборудования</t>
  </si>
  <si>
    <t>Производство прочих машин и оборудования общего назначения, не включенных в другие группировки</t>
  </si>
  <si>
    <t>Производство прочих машин и оборудования общего назначения</t>
  </si>
  <si>
    <t>Производство машин и оборудования для сельского и лесного хозяйства</t>
  </si>
  <si>
    <t>Производство прочих машин и оборудования для сельского и лесного хозяйства</t>
  </si>
  <si>
    <t>Производство машин и оборудования для металлургии</t>
  </si>
  <si>
    <t>Производство металлических бочек и аналогичных емкостей</t>
  </si>
  <si>
    <t>Производство ортопедических приспособлений</t>
  </si>
  <si>
    <t>Среднее образование</t>
  </si>
  <si>
    <t>Общее среднее образование</t>
  </si>
  <si>
    <t>Техническое и профессиональное среднее образование</t>
  </si>
  <si>
    <t>Профессионально-техническое образование</t>
  </si>
  <si>
    <t>Среднее специальное образование</t>
  </si>
  <si>
    <t>Высшее образование</t>
  </si>
  <si>
    <t>Производство рафинированных масел и жиров</t>
  </si>
  <si>
    <t>Холодная прокатка лент и узких полос</t>
  </si>
  <si>
    <t>Производство основных фармацевтических продуктов</t>
  </si>
  <si>
    <t>Производство мыла и моющих, чистящих и полирующих средств, парфюмерных и косметических средств</t>
  </si>
  <si>
    <t>Производство мыла и моющих, чистящих и полирующих средств</t>
  </si>
  <si>
    <t>Производство деревянных строительных конструкций и столярных изделий</t>
  </si>
  <si>
    <t>Производство прочих деревянных изделий</t>
  </si>
  <si>
    <t>Производство изделий из пробки, соломки и материалов для плетения</t>
  </si>
  <si>
    <t>Производство целлюлозы, древесной массы, бумаги и картона</t>
  </si>
  <si>
    <t>Производство целлюлозы и древесной массы</t>
  </si>
  <si>
    <t>Производство бумажных изделий хозяйственно-бытового и санитарно-гигиенического назначения</t>
  </si>
  <si>
    <t>Производство прочих изделий из бумаги и картона</t>
  </si>
  <si>
    <t>Издательская деятельность</t>
  </si>
  <si>
    <t>Производство одежды из кожи</t>
  </si>
  <si>
    <t>Производство нательного белья</t>
  </si>
  <si>
    <t>Деятельность религиозных организаций</t>
  </si>
  <si>
    <t>Оптовая торговля цветами и другими растениями</t>
  </si>
  <si>
    <t>Оптовая торговля фруктами и овощами</t>
  </si>
  <si>
    <t>Оптовая торговля молочными продуктами, яйцами, пищевыми маслами и жирами</t>
  </si>
  <si>
    <t>Оптовая торговля алкогольными напитками</t>
  </si>
  <si>
    <t>Оптовая торговля безалкогольными напитками</t>
  </si>
  <si>
    <t>Оптовая торговля сахаром, шоколадом и сахаристыми кондитерскими изделиями</t>
  </si>
  <si>
    <t>Оптовая торговля рыбой и морепродуктами</t>
  </si>
  <si>
    <t>Деятельность центрального банка</t>
  </si>
  <si>
    <t>Добыча соли</t>
  </si>
  <si>
    <t>Разведение овец и коз</t>
  </si>
  <si>
    <t>Разведение свиней</t>
  </si>
  <si>
    <t>Производство шорно-седельных изделий</t>
  </si>
  <si>
    <t>Производство обуви</t>
  </si>
  <si>
    <t>РАСТЕНИЕВОДСТВО И ЖИВОТНОВОДСТВО, ОХОТА И ПРЕДОСТАВЛЕНИЕ УСЛУГ В ЭТИХ ОБЛАСТЯХ</t>
  </si>
  <si>
    <t>Выращивание одно- или двухлетних культур</t>
  </si>
  <si>
    <t>Выращивание зерновых культур, бобовых культур и семян масличных культур</t>
  </si>
  <si>
    <t>Выращивание зерновых и бобовых культур</t>
  </si>
  <si>
    <t>Выращивание семян масличных культур</t>
  </si>
  <si>
    <t>Выращивание риса</t>
  </si>
  <si>
    <t>01120</t>
  </si>
  <si>
    <t>Выращивание овощей, бахчевых, корнеплодных и клубнеплодных культур, грибов</t>
  </si>
  <si>
    <t>01133</t>
  </si>
  <si>
    <t>Выращивание грибов</t>
  </si>
  <si>
    <t>01139</t>
  </si>
  <si>
    <t>Выращивание прочих овощей, бахчевых, корнеплодных, клубнеплодных культур</t>
  </si>
  <si>
    <t>0114</t>
  </si>
  <si>
    <t>Выращивание сахарного тростника</t>
  </si>
  <si>
    <t>01140</t>
  </si>
  <si>
    <t>0115</t>
  </si>
  <si>
    <t>Выращивание табака</t>
  </si>
  <si>
    <t>01150</t>
  </si>
  <si>
    <t>Выращивание лубяных культур</t>
  </si>
  <si>
    <t>01160</t>
  </si>
  <si>
    <t>0119</t>
  </si>
  <si>
    <t>Выращивание прочих одно- или двухлетних культур</t>
  </si>
  <si>
    <t>01191</t>
  </si>
  <si>
    <t>Выращивание кормовых культур</t>
  </si>
  <si>
    <t>01192</t>
  </si>
  <si>
    <t>Выращивание цветов</t>
  </si>
  <si>
    <t>Выращивание многолетних культур</t>
  </si>
  <si>
    <t>Выращивание винограда</t>
  </si>
  <si>
    <t>Выращивание тропических и субтропических фруктов</t>
  </si>
  <si>
    <t>01220</t>
  </si>
  <si>
    <t>Выращивание цитрусовых фруктов</t>
  </si>
  <si>
    <t>Выращивание семечковых и косточковых плодов</t>
  </si>
  <si>
    <t>01240</t>
  </si>
  <si>
    <t>Выращивание ягод, орехов и прочих плодов деревьев и кустарников</t>
  </si>
  <si>
    <t>0126</t>
  </si>
  <si>
    <t>Выращивание плодов масличных культур</t>
  </si>
  <si>
    <t>01260</t>
  </si>
  <si>
    <t>0127</t>
  </si>
  <si>
    <t>Выращивание культур для производства напитков</t>
  </si>
  <si>
    <t>01270</t>
  </si>
  <si>
    <t>0128</t>
  </si>
  <si>
    <t>Выращивание специй, ароматических и лекарственных культур</t>
  </si>
  <si>
    <t>01281</t>
  </si>
  <si>
    <t>Выращивание специй и ароматических культур</t>
  </si>
  <si>
    <t>01282</t>
  </si>
  <si>
    <t>0129</t>
  </si>
  <si>
    <t>Выращивание прочих многолетних культур</t>
  </si>
  <si>
    <t>01290</t>
  </si>
  <si>
    <t>Разведение молочного крупного рогатого скота</t>
  </si>
  <si>
    <t>01410</t>
  </si>
  <si>
    <t>Разведение прочего крупного рогатого скота</t>
  </si>
  <si>
    <t>0143</t>
  </si>
  <si>
    <t>01430</t>
  </si>
  <si>
    <t>0144</t>
  </si>
  <si>
    <t>Разведение верблюдов</t>
  </si>
  <si>
    <t>01440</t>
  </si>
  <si>
    <t>0145</t>
  </si>
  <si>
    <t>01450</t>
  </si>
  <si>
    <t>0146</t>
  </si>
  <si>
    <t>01460</t>
  </si>
  <si>
    <t>0147</t>
  </si>
  <si>
    <t>01470</t>
  </si>
  <si>
    <t>0149</t>
  </si>
  <si>
    <t>Разведение прочих видов животных</t>
  </si>
  <si>
    <t>01490</t>
  </si>
  <si>
    <t>Смешанное сельское хозяйство</t>
  </si>
  <si>
    <t>016</t>
  </si>
  <si>
    <t>Деятельность, способствующая выращиванию сельскохозяйственных культур и разведению животных</t>
  </si>
  <si>
    <t>0161</t>
  </si>
  <si>
    <t>Деятельность, способствующая растениеводству</t>
  </si>
  <si>
    <t>01610</t>
  </si>
  <si>
    <t>0162</t>
  </si>
  <si>
    <t>Деятельность, способствующая животноводству</t>
  </si>
  <si>
    <t>01620</t>
  </si>
  <si>
    <t>0163</t>
  </si>
  <si>
    <t>Деятельность по обработке урожая</t>
  </si>
  <si>
    <t>01630</t>
  </si>
  <si>
    <t>0164</t>
  </si>
  <si>
    <t>Морское рыболовство</t>
  </si>
  <si>
    <t>03110</t>
  </si>
  <si>
    <t>0312</t>
  </si>
  <si>
    <t>Пресноводное рыболовство</t>
  </si>
  <si>
    <t>03120</t>
  </si>
  <si>
    <t>032</t>
  </si>
  <si>
    <t>0321</t>
  </si>
  <si>
    <t>Морское рыбоводство</t>
  </si>
  <si>
    <t>03210</t>
  </si>
  <si>
    <t>0322</t>
  </si>
  <si>
    <t>Пресноводное рыбоводство</t>
  </si>
  <si>
    <t>03220</t>
  </si>
  <si>
    <t>ДОБЫЧА УГЛЯ</t>
  </si>
  <si>
    <t>051</t>
  </si>
  <si>
    <t>Добыча каменного угля и антрацита</t>
  </si>
  <si>
    <t>0510</t>
  </si>
  <si>
    <t>05100</t>
  </si>
  <si>
    <t>052</t>
  </si>
  <si>
    <t>Добыча бурого угля</t>
  </si>
  <si>
    <t>0520</t>
  </si>
  <si>
    <t>05200</t>
  </si>
  <si>
    <t>06</t>
  </si>
  <si>
    <t>ДОБЫЧА СЫРОЙ НЕФТИ И ПРИРОДНОГО ГАЗА</t>
  </si>
  <si>
    <t>061</t>
  </si>
  <si>
    <t>Добыча нефти</t>
  </si>
  <si>
    <t>0610</t>
  </si>
  <si>
    <t>06100</t>
  </si>
  <si>
    <t>062</t>
  </si>
  <si>
    <t>Добыча природного газа</t>
  </si>
  <si>
    <t>0620</t>
  </si>
  <si>
    <t>06200</t>
  </si>
  <si>
    <t>07</t>
  </si>
  <si>
    <t>ДОБЫЧА МЕТАЛЛИЧЕСКИХ РУД</t>
  </si>
  <si>
    <t>071</t>
  </si>
  <si>
    <t>0710</t>
  </si>
  <si>
    <t>07100</t>
  </si>
  <si>
    <t>072</t>
  </si>
  <si>
    <t>Добыча руд (кроме железных)</t>
  </si>
  <si>
    <t>0721</t>
  </si>
  <si>
    <t>07210</t>
  </si>
  <si>
    <t>0729</t>
  </si>
  <si>
    <t>Добыча прочих металлических руд</t>
  </si>
  <si>
    <t>07290</t>
  </si>
  <si>
    <t>08</t>
  </si>
  <si>
    <t>ДОБЫЧА ПРОЧИХ ПОЛЕЗНЫХ ИСКОПАЕМЫХ</t>
  </si>
  <si>
    <t>081</t>
  </si>
  <si>
    <t>Добыча камня, песка и глины</t>
  </si>
  <si>
    <t>0811</t>
  </si>
  <si>
    <t>Добыча декоративного и строительного камня, известняка, гипса, мела и сланцев</t>
  </si>
  <si>
    <t>08111</t>
  </si>
  <si>
    <t>08112</t>
  </si>
  <si>
    <t>08113</t>
  </si>
  <si>
    <t>0812</t>
  </si>
  <si>
    <t>Добыча песка, гравия, глины и каолина</t>
  </si>
  <si>
    <t>08121</t>
  </si>
  <si>
    <t>Добыча песка и гравия</t>
  </si>
  <si>
    <t>08122</t>
  </si>
  <si>
    <t>089</t>
  </si>
  <si>
    <t>Добыча полезных ископаемых, не включенных в другие группировки</t>
  </si>
  <si>
    <t>0891</t>
  </si>
  <si>
    <t>Добыча минерального сырья для химических производств и производства удобрений</t>
  </si>
  <si>
    <t>08910</t>
  </si>
  <si>
    <t>0892</t>
  </si>
  <si>
    <t>08920</t>
  </si>
  <si>
    <t>0893</t>
  </si>
  <si>
    <t>08930</t>
  </si>
  <si>
    <t>0899</t>
  </si>
  <si>
    <t>Добыча прочих полезных ископаемых, не включенных в другие группировки</t>
  </si>
  <si>
    <t>08990</t>
  </si>
  <si>
    <t>09</t>
  </si>
  <si>
    <t>ПРЕДОСТАВЛЕНИЕ УСЛУГ В ГОРНОДОБЫВАЮЩЕЙ ПРОМЫШЛЕННОСТИ</t>
  </si>
  <si>
    <t>091</t>
  </si>
  <si>
    <t>Предоставление услуг, способствующих добыче нефти и природного газа</t>
  </si>
  <si>
    <t>0910</t>
  </si>
  <si>
    <t>09100</t>
  </si>
  <si>
    <t>099</t>
  </si>
  <si>
    <t>Предоставление услуг, способствующих добыче других полезных ископаемых</t>
  </si>
  <si>
    <t>0990</t>
  </si>
  <si>
    <t>09900</t>
  </si>
  <si>
    <t>ПРОИЗВОДСТВО ПРОДУКТОВ ПИТАНИЯ</t>
  </si>
  <si>
    <t>Переработка и консервирование мяса и производство мясной и мясосодержащей продукции</t>
  </si>
  <si>
    <t>1011</t>
  </si>
  <si>
    <t>Переработка и консервирование мяса</t>
  </si>
  <si>
    <t>10110</t>
  </si>
  <si>
    <t>1012</t>
  </si>
  <si>
    <t>Переработка и консервирование мяса сельскохозяйственной птицы</t>
  </si>
  <si>
    <t>10120</t>
  </si>
  <si>
    <t>1013</t>
  </si>
  <si>
    <t>Производство продуктов из мяса и мяса сельскохозяйственной птицы</t>
  </si>
  <si>
    <t>10130</t>
  </si>
  <si>
    <t>Переработка и консервирование рыбы, ракообразных и моллюсков</t>
  </si>
  <si>
    <t>1031</t>
  </si>
  <si>
    <t>10310</t>
  </si>
  <si>
    <t>1032</t>
  </si>
  <si>
    <t>10320</t>
  </si>
  <si>
    <t>1039</t>
  </si>
  <si>
    <t>Прочие виды переработки и консервирования фруктов и овощей</t>
  </si>
  <si>
    <t>10390</t>
  </si>
  <si>
    <t>104</t>
  </si>
  <si>
    <t>1041</t>
  </si>
  <si>
    <t>Производство масел и жиров</t>
  </si>
  <si>
    <t>10411</t>
  </si>
  <si>
    <t>10412</t>
  </si>
  <si>
    <t>1042</t>
  </si>
  <si>
    <t>Производство маргарина и аналогичных пищевых жиров</t>
  </si>
  <si>
    <t>10420</t>
  </si>
  <si>
    <t>105</t>
  </si>
  <si>
    <t>1051</t>
  </si>
  <si>
    <t>10511</t>
  </si>
  <si>
    <t>10512</t>
  </si>
  <si>
    <t>1052</t>
  </si>
  <si>
    <t>10520</t>
  </si>
  <si>
    <t>106</t>
  </si>
  <si>
    <t>Производство мукомольно-крупяных продуктов, крахмалов и крахмальных продуктов</t>
  </si>
  <si>
    <t>1061</t>
  </si>
  <si>
    <t>Производство мукомольно-крупяных продуктов</t>
  </si>
  <si>
    <t>10611</t>
  </si>
  <si>
    <t>10612</t>
  </si>
  <si>
    <t>10613</t>
  </si>
  <si>
    <t>Производство пищевых продуктов для завтрака из зерна и зернобобовых культур и прочих пищевых продуктов из зерна и зернобобовых культур</t>
  </si>
  <si>
    <t>1062</t>
  </si>
  <si>
    <t>Производство крахмала и продуктов из крахмала</t>
  </si>
  <si>
    <t>10620</t>
  </si>
  <si>
    <t>107</t>
  </si>
  <si>
    <t>Производство хлебобулочных, макаронных и мучных кондитерских изделий</t>
  </si>
  <si>
    <t>1071</t>
  </si>
  <si>
    <t>Производство хлебобулочных изделий и мучных кондитерских изделий недлительного хранения</t>
  </si>
  <si>
    <t>10710</t>
  </si>
  <si>
    <t>1072</t>
  </si>
  <si>
    <t>Производство сухарных, бараночных и мучных кондитерских изделий, предназначенных для длительного хранения</t>
  </si>
  <si>
    <t>10720</t>
  </si>
  <si>
    <t>1073</t>
  </si>
  <si>
    <t>10730</t>
  </si>
  <si>
    <t>108</t>
  </si>
  <si>
    <t>Производство прочих продуктов питания</t>
  </si>
  <si>
    <t>1081</t>
  </si>
  <si>
    <t>10810</t>
  </si>
  <si>
    <t>1082</t>
  </si>
  <si>
    <t>10820</t>
  </si>
  <si>
    <t>1083</t>
  </si>
  <si>
    <t>10830</t>
  </si>
  <si>
    <t>1084</t>
  </si>
  <si>
    <t>10840</t>
  </si>
  <si>
    <t>1085</t>
  </si>
  <si>
    <t>Производство готовых пищевых продуктов</t>
  </si>
  <si>
    <t>10850</t>
  </si>
  <si>
    <t>1086</t>
  </si>
  <si>
    <t>10860</t>
  </si>
  <si>
    <t>1089</t>
  </si>
  <si>
    <t>Производство продуктов питания, не включенных в другие группировки</t>
  </si>
  <si>
    <t>10891</t>
  </si>
  <si>
    <t>10892</t>
  </si>
  <si>
    <t>10899</t>
  </si>
  <si>
    <t>Производство прочих продуктов питания, не включенных в другие группировки</t>
  </si>
  <si>
    <t>109</t>
  </si>
  <si>
    <t>1091</t>
  </si>
  <si>
    <t>Производство готовых кормов и кормовых добавок для сельскохозяйственных животных</t>
  </si>
  <si>
    <t>10910</t>
  </si>
  <si>
    <t>1092</t>
  </si>
  <si>
    <t>10920</t>
  </si>
  <si>
    <t>ПРОИЗВОДСТВО НАПИТКОВ</t>
  </si>
  <si>
    <t>110</t>
  </si>
  <si>
    <t>1101</t>
  </si>
  <si>
    <t>Дистилляция, ректификация и смешивание спиртных напитков</t>
  </si>
  <si>
    <t>11010</t>
  </si>
  <si>
    <t>1102</t>
  </si>
  <si>
    <t>Производство виноградного вина</t>
  </si>
  <si>
    <t>11020</t>
  </si>
  <si>
    <t>1103</t>
  </si>
  <si>
    <t>Производство сидра и прочих плодовых вин</t>
  </si>
  <si>
    <t>11030</t>
  </si>
  <si>
    <t>1104</t>
  </si>
  <si>
    <t>Производство прочих недистиллированных напитков из сброженных материалов</t>
  </si>
  <si>
    <t>11040</t>
  </si>
  <si>
    <t>1105</t>
  </si>
  <si>
    <t>11050</t>
  </si>
  <si>
    <t>1106</t>
  </si>
  <si>
    <t>11060</t>
  </si>
  <si>
    <t>1107</t>
  </si>
  <si>
    <t>Производство безалкогольных напитков, минеральных вод и других вод в бутылках</t>
  </si>
  <si>
    <t>11070</t>
  </si>
  <si>
    <t>ПРОИЗВОДСТВО ТАБАЧНЫХ ИЗДЕЛИЙ</t>
  </si>
  <si>
    <t>ПРОИЗВОДСТВО ТЕКСТИЛЬНЫХ ИЗДЕЛИЙ</t>
  </si>
  <si>
    <t>13101</t>
  </si>
  <si>
    <t>13102</t>
  </si>
  <si>
    <t>13103</t>
  </si>
  <si>
    <t>13104</t>
  </si>
  <si>
    <t>13105</t>
  </si>
  <si>
    <t>13109</t>
  </si>
  <si>
    <t>Подготовка и прядение шелковых и прочих текстильных волокон</t>
  </si>
  <si>
    <t>13203</t>
  </si>
  <si>
    <t>13204</t>
  </si>
  <si>
    <t>13205</t>
  </si>
  <si>
    <t>133</t>
  </si>
  <si>
    <t>1330</t>
  </si>
  <si>
    <t>13300</t>
  </si>
  <si>
    <t>139</t>
  </si>
  <si>
    <t>Производство прочих текстильных изделий, кроме одежды</t>
  </si>
  <si>
    <t>1391</t>
  </si>
  <si>
    <t>Производство вязаных и трикотажных полотен</t>
  </si>
  <si>
    <t>13910</t>
  </si>
  <si>
    <t>1392</t>
  </si>
  <si>
    <t>13920</t>
  </si>
  <si>
    <t>1393</t>
  </si>
  <si>
    <t>13930</t>
  </si>
  <si>
    <t>1394</t>
  </si>
  <si>
    <t>Производство веревок, канатов, бечевок, шпагата, сетей</t>
  </si>
  <si>
    <t>13941</t>
  </si>
  <si>
    <t>Производство веревок, канатов, бечевок, шпагата</t>
  </si>
  <si>
    <t>13942</t>
  </si>
  <si>
    <t>Производство сетей и изделий из веревок</t>
  </si>
  <si>
    <t>1395</t>
  </si>
  <si>
    <t>Производство нетканых текстильных материалов и изделий, кроме одежды</t>
  </si>
  <si>
    <t>13950</t>
  </si>
  <si>
    <t>1396</t>
  </si>
  <si>
    <t>Производство различных текстильных изделий, в том числе технического и промышленного назначения</t>
  </si>
  <si>
    <t>13960</t>
  </si>
  <si>
    <t>1399</t>
  </si>
  <si>
    <t>13991</t>
  </si>
  <si>
    <t>Производство войлока и фетра</t>
  </si>
  <si>
    <t>13999</t>
  </si>
  <si>
    <t>Производство прочих текстильных изделий, не включенных в другие группировки, кроме войлока и фетра</t>
  </si>
  <si>
    <t>ПРОИЗВОДСТВО ОДЕЖДЫ</t>
  </si>
  <si>
    <t>Производство одежды, кроме одежды из меха</t>
  </si>
  <si>
    <t>Производство прочей верхней одежды</t>
  </si>
  <si>
    <t>1414</t>
  </si>
  <si>
    <t>14140</t>
  </si>
  <si>
    <t>1419</t>
  </si>
  <si>
    <t>Производство прочих видов одежды и аксессуаров</t>
  </si>
  <si>
    <t>14191</t>
  </si>
  <si>
    <t>14199</t>
  </si>
  <si>
    <t>Производство прочих видов одежды и аксессуаров, не включенных в другие группировки</t>
  </si>
  <si>
    <t>Производство меховых изделий</t>
  </si>
  <si>
    <t>1420</t>
  </si>
  <si>
    <t>14200</t>
  </si>
  <si>
    <t>Производство вязаной и трикотажной одежды</t>
  </si>
  <si>
    <t>1431</t>
  </si>
  <si>
    <t>14310</t>
  </si>
  <si>
    <t>1439</t>
  </si>
  <si>
    <t>Производство прочей вязаной и трикотажной одежды</t>
  </si>
  <si>
    <t>14390</t>
  </si>
  <si>
    <t>ДУБЛЕНИЕ, ВЫДЕЛКА КОЖИ, МЕХА; ПРОИЗВОДСТВО ИЗДЕЛИЙ ИЗ КОЖИ, КРОМЕ ОДЕЖДЫ</t>
  </si>
  <si>
    <t>Дубление и выделка кожи; выделка и крашение меха; производство дорожных принадлежностей, шорно-седельных изделий</t>
  </si>
  <si>
    <t>Дубление и выделка кожи; выделка и крашение меха</t>
  </si>
  <si>
    <t>15111</t>
  </si>
  <si>
    <t>15112</t>
  </si>
  <si>
    <t>Производство дорожных принадлежностей и других изделий из кожи</t>
  </si>
  <si>
    <t>15121</t>
  </si>
  <si>
    <t>Производство дорожных принадлежностей и аналогичных изделий</t>
  </si>
  <si>
    <t>15122</t>
  </si>
  <si>
    <t>ПРОИЗВОДСТВО ДЕРЕВЯННЫХ И ПРОБКОВЫХ ИЗДЕЛИЙ, КРОМЕ МЕБЕЛИ; ПРОИЗВОДСТВО ИЗДЕЛИЙ ИЗ СОЛОМКИ И МАТЕРИАЛОВ ДЛЯ ПЛЕТЕНИЯ</t>
  </si>
  <si>
    <t>161</t>
  </si>
  <si>
    <t>Распиловка, строгание и пропитка древесины</t>
  </si>
  <si>
    <t>1610</t>
  </si>
  <si>
    <t>16100</t>
  </si>
  <si>
    <t>162</t>
  </si>
  <si>
    <t>Производство изделий из древесины, пробки, соломки и материалов для плетения</t>
  </si>
  <si>
    <t>1621</t>
  </si>
  <si>
    <t>Производство шпона, фанеры, плит и панелей из дерева</t>
  </si>
  <si>
    <t>16210</t>
  </si>
  <si>
    <t>1622</t>
  </si>
  <si>
    <t>Производство сборных паркетных покрытий</t>
  </si>
  <si>
    <t>16220</t>
  </si>
  <si>
    <t>1623</t>
  </si>
  <si>
    <t>16231</t>
  </si>
  <si>
    <t>Производство деревянных строительных конструкций и столярных изделий, кроме сборных зданий</t>
  </si>
  <si>
    <t>16232</t>
  </si>
  <si>
    <t>Производство сборных деревянных зданий</t>
  </si>
  <si>
    <t>1624</t>
  </si>
  <si>
    <t>16240</t>
  </si>
  <si>
    <t>1629</t>
  </si>
  <si>
    <t>Производство прочих деревянных изделий; производство изделий из пробки, соломки и материалов для плетения</t>
  </si>
  <si>
    <t>16291</t>
  </si>
  <si>
    <t>16292</t>
  </si>
  <si>
    <t>16299</t>
  </si>
  <si>
    <t>ПРОИЗВОДСТВО ЦЕЛЛЮЛОЗЫ, БУМАГИ И ИЗДЕЛИЙ ИЗ БУМАГИ</t>
  </si>
  <si>
    <t>Производство бумажных канцелярских принадлежностей</t>
  </si>
  <si>
    <t>1729</t>
  </si>
  <si>
    <t>17290</t>
  </si>
  <si>
    <t>ПОЛИГРАФИЧЕСКАЯ ДЕЯТЕЛЬНОСТЬ И ТИРАЖИРОВАНИЕ ЗАПИСАННЫХ НОСИТЕЛЕЙ ИНФОРМАЦИИ</t>
  </si>
  <si>
    <t>Полиграфическая деятельность и предоставление услуг в данной области</t>
  </si>
  <si>
    <t>1811</t>
  </si>
  <si>
    <t>18110</t>
  </si>
  <si>
    <t>1812</t>
  </si>
  <si>
    <t>Печатание прочей полиграфической продукции</t>
  </si>
  <si>
    <t>18121</t>
  </si>
  <si>
    <t>Печатание бланков ценных бумаг и документов с определенной степенью защиты, документов с определенной степенью защиты</t>
  </si>
  <si>
    <t>18129</t>
  </si>
  <si>
    <t>Печатание прочей полиграфической продукции, не включенной в другие группировки</t>
  </si>
  <si>
    <t>1813</t>
  </si>
  <si>
    <t>Деятельность по подготовке материалов к печати и распространению</t>
  </si>
  <si>
    <t>18130</t>
  </si>
  <si>
    <t>1814</t>
  </si>
  <si>
    <t>Брошюровочно-переплетная, отделочная деятельность и сопутствующие услуги</t>
  </si>
  <si>
    <t>18140</t>
  </si>
  <si>
    <t>Тиражирование записанных носителей информации</t>
  </si>
  <si>
    <t>1820</t>
  </si>
  <si>
    <t>18200</t>
  </si>
  <si>
    <t>ПРОИЗВОДСТВО КОКСА И ПРОДУКТОВ НЕФТЕПЕРЕРАБОТКИ</t>
  </si>
  <si>
    <t>19100</t>
  </si>
  <si>
    <t>Производство продуктов нефтепереработки, брикетов из торфа и угля</t>
  </si>
  <si>
    <t>Производство продуктов нефтепереработки</t>
  </si>
  <si>
    <t>19203</t>
  </si>
  <si>
    <t>Производство брикетов из лигнита, каменного и бурого угля.</t>
  </si>
  <si>
    <t>ПРОИЗВОДСТВО ХИМИЧЕСКИХ ПРОДУКТОВ</t>
  </si>
  <si>
    <t>Производство основных химических веществ, удобрений и азотных соединений, пластмасс и синтетического каучука в первичных формах</t>
  </si>
  <si>
    <t>2011</t>
  </si>
  <si>
    <t>20110</t>
  </si>
  <si>
    <t>2012</t>
  </si>
  <si>
    <t>20120</t>
  </si>
  <si>
    <t>2013</t>
  </si>
  <si>
    <t>20130</t>
  </si>
  <si>
    <t>2014</t>
  </si>
  <si>
    <t>20141</t>
  </si>
  <si>
    <t>Производство этилового спирта</t>
  </si>
  <si>
    <t>20149</t>
  </si>
  <si>
    <t>Производство прочих основных органических химических веществ, не включенных в другие группировки</t>
  </si>
  <si>
    <t>2015</t>
  </si>
  <si>
    <t>20151</t>
  </si>
  <si>
    <t>20152</t>
  </si>
  <si>
    <t>2016</t>
  </si>
  <si>
    <t>20160</t>
  </si>
  <si>
    <t>2017</t>
  </si>
  <si>
    <t>20170</t>
  </si>
  <si>
    <t>2041</t>
  </si>
  <si>
    <t>20410</t>
  </si>
  <si>
    <t>2042</t>
  </si>
  <si>
    <t>20420</t>
  </si>
  <si>
    <t>Производство различных химических продуктов, не включенных в другие группировки</t>
  </si>
  <si>
    <t>Производство готовых взрывчатых веществ, порошкообразных взрывателей, капсюлей, запалов и прочих пиротехнических изделий</t>
  </si>
  <si>
    <t>Производство клея</t>
  </si>
  <si>
    <t>2053</t>
  </si>
  <si>
    <t>20530</t>
  </si>
  <si>
    <t>2059</t>
  </si>
  <si>
    <t>20591</t>
  </si>
  <si>
    <t>20592</t>
  </si>
  <si>
    <t>Производство желатина</t>
  </si>
  <si>
    <t>20593</t>
  </si>
  <si>
    <t>Производство материалов, используемых для окончательной обработки текстильных изделий, кожи, бумаги и картона</t>
  </si>
  <si>
    <t>20599</t>
  </si>
  <si>
    <t>206</t>
  </si>
  <si>
    <t>2060</t>
  </si>
  <si>
    <t>20600</t>
  </si>
  <si>
    <t>ПРОИЗВОДСТВО ОСНОВНЫХ ФАРМАЦЕВТИЧЕСКИХ ПРОДУКТОВ И ФАРМАЦЕВТИЧЕСКИХ ПРЕПАРАТОВ</t>
  </si>
  <si>
    <t>2110</t>
  </si>
  <si>
    <t>21100</t>
  </si>
  <si>
    <t>Производство фармацевтических препаратов и медицинских материалов</t>
  </si>
  <si>
    <t>2120</t>
  </si>
  <si>
    <t>21201</t>
  </si>
  <si>
    <t>21202</t>
  </si>
  <si>
    <t>21203</t>
  </si>
  <si>
    <t>Производство медицинских материалов</t>
  </si>
  <si>
    <t>ПРОИЗВОДСТВО РЕЗИНОВЫХ И ПЛАСТМАССОВЫХ ИЗДЕЛИЙ</t>
  </si>
  <si>
    <t>Производство резиновых шин, покрышек и камер; восстановление резиновых шин и покрышек</t>
  </si>
  <si>
    <t>22111</t>
  </si>
  <si>
    <t>22112</t>
  </si>
  <si>
    <t>2219</t>
  </si>
  <si>
    <t>22191</t>
  </si>
  <si>
    <t>22199</t>
  </si>
  <si>
    <t>Производство прочих резиновых изделий, не включенных в другие группировки</t>
  </si>
  <si>
    <t>Производство пластмассовых изделий для упаковки товаров</t>
  </si>
  <si>
    <t>2229</t>
  </si>
  <si>
    <t>22290</t>
  </si>
  <si>
    <t>ПРОИЗВОДСТВО ПРОЧИХ НЕМЕТАЛЛИЧЕСКИХ МИНЕРАЛЬНЫХ ПРОДУКТОВ</t>
  </si>
  <si>
    <t>2311</t>
  </si>
  <si>
    <t>23110</t>
  </si>
  <si>
    <t>2312</t>
  </si>
  <si>
    <t>23120</t>
  </si>
  <si>
    <t>2313</t>
  </si>
  <si>
    <t>23131</t>
  </si>
  <si>
    <t>23132</t>
  </si>
  <si>
    <t>2314</t>
  </si>
  <si>
    <t>23140</t>
  </si>
  <si>
    <t>2319</t>
  </si>
  <si>
    <t>23191</t>
  </si>
  <si>
    <t>23192</t>
  </si>
  <si>
    <t>Производство лабораторных, гигиенических или фармацевтических изделий из стекла</t>
  </si>
  <si>
    <t>23199</t>
  </si>
  <si>
    <t>Производство прочих стеклянных изделий, не включенных в другие группировки</t>
  </si>
  <si>
    <t>Производство строительных материалов из глины</t>
  </si>
  <si>
    <t>2331</t>
  </si>
  <si>
    <t>Производство керамических покрытий и плит</t>
  </si>
  <si>
    <t>23310</t>
  </si>
  <si>
    <t>2332</t>
  </si>
  <si>
    <t>23320</t>
  </si>
  <si>
    <t>234</t>
  </si>
  <si>
    <t>Производство прочих фарфоровых и керамических изделий</t>
  </si>
  <si>
    <t>2341</t>
  </si>
  <si>
    <t>23411</t>
  </si>
  <si>
    <t>23412</t>
  </si>
  <si>
    <t>2342</t>
  </si>
  <si>
    <t>23420</t>
  </si>
  <si>
    <t>2343</t>
  </si>
  <si>
    <t>23430</t>
  </si>
  <si>
    <t>2344</t>
  </si>
  <si>
    <t>23440</t>
  </si>
  <si>
    <t>2349</t>
  </si>
  <si>
    <t>Производство прочих керамических изделий, не включенных в другие группировки</t>
  </si>
  <si>
    <t>23490</t>
  </si>
  <si>
    <t>235</t>
  </si>
  <si>
    <t>Производство цемента, извести и строительного гипса</t>
  </si>
  <si>
    <t>2351</t>
  </si>
  <si>
    <t>23510</t>
  </si>
  <si>
    <t>2352</t>
  </si>
  <si>
    <t>Производство извести и строительного гипса</t>
  </si>
  <si>
    <t>23521</t>
  </si>
  <si>
    <t>23522</t>
  </si>
  <si>
    <t>Производство строительного гипса</t>
  </si>
  <si>
    <t>236</t>
  </si>
  <si>
    <t>Производство изделий из бетона, цемента и строительного гипса</t>
  </si>
  <si>
    <t>2361</t>
  </si>
  <si>
    <t>Производство строительных изделий из бетона</t>
  </si>
  <si>
    <t>23611</t>
  </si>
  <si>
    <t>23612</t>
  </si>
  <si>
    <t>23613</t>
  </si>
  <si>
    <t>2362</t>
  </si>
  <si>
    <t>Производство гипсовых изделий для строительных целей</t>
  </si>
  <si>
    <t>23620</t>
  </si>
  <si>
    <t>2363</t>
  </si>
  <si>
    <t>Производство готового бетона</t>
  </si>
  <si>
    <t>23630</t>
  </si>
  <si>
    <t>2364</t>
  </si>
  <si>
    <t>Производство строительных растворов</t>
  </si>
  <si>
    <t>23640</t>
  </si>
  <si>
    <t>2365</t>
  </si>
  <si>
    <t>23650</t>
  </si>
  <si>
    <t>2369</t>
  </si>
  <si>
    <t>Производство прочих изделий из бетона, строительного гипса и цемента</t>
  </si>
  <si>
    <t>23690</t>
  </si>
  <si>
    <t>237</t>
  </si>
  <si>
    <t>2370</t>
  </si>
  <si>
    <t>23700</t>
  </si>
  <si>
    <t>239</t>
  </si>
  <si>
    <t>Производство абразивных изделий и других неметаллических минеральных продуктов</t>
  </si>
  <si>
    <t>2391</t>
  </si>
  <si>
    <t>23910</t>
  </si>
  <si>
    <t>2399</t>
  </si>
  <si>
    <t>Производство неметаллических минеральных продуктов, не включенных в другие группировки</t>
  </si>
  <si>
    <t>23991</t>
  </si>
  <si>
    <t>23992</t>
  </si>
  <si>
    <t>23993</t>
  </si>
  <si>
    <t>23999</t>
  </si>
  <si>
    <t>МЕТАЛЛУРГИЧЕСКОЕ ПРОИЗВОДСТВО</t>
  </si>
  <si>
    <t>2410</t>
  </si>
  <si>
    <t>24100</t>
  </si>
  <si>
    <t>Производство труб, трубопроводов, профилей, фитингов из стали</t>
  </si>
  <si>
    <t>Производство прочих стальных изделий путем первичной обработки</t>
  </si>
  <si>
    <t>2431</t>
  </si>
  <si>
    <t>Холодное волочение</t>
  </si>
  <si>
    <t>24310</t>
  </si>
  <si>
    <t>2432</t>
  </si>
  <si>
    <t>24320</t>
  </si>
  <si>
    <t>2433</t>
  </si>
  <si>
    <t>Холодная штамповка или гибка</t>
  </si>
  <si>
    <t>24330</t>
  </si>
  <si>
    <t>2434</t>
  </si>
  <si>
    <t>24340</t>
  </si>
  <si>
    <t>24420</t>
  </si>
  <si>
    <t>2443</t>
  </si>
  <si>
    <t>24430</t>
  </si>
  <si>
    <t>2444</t>
  </si>
  <si>
    <t>24440</t>
  </si>
  <si>
    <t>2445</t>
  </si>
  <si>
    <t>24450</t>
  </si>
  <si>
    <t>2446</t>
  </si>
  <si>
    <t>24460</t>
  </si>
  <si>
    <t>2453</t>
  </si>
  <si>
    <t>24530</t>
  </si>
  <si>
    <t>2454</t>
  </si>
  <si>
    <t>24540</t>
  </si>
  <si>
    <t>ПРОИЗВОДСТВО ГОТОВЫХ МЕТАЛЛИЧЕСКИХ ИЗДЕЛИЙ, КРОМЕ МАШИН И ОБОРУДОВАНИЯ</t>
  </si>
  <si>
    <t>25111</t>
  </si>
  <si>
    <t>Производство строительных металлических конструкций и их частей</t>
  </si>
  <si>
    <t>25112</t>
  </si>
  <si>
    <t>Производство строительных металлических конструкций сборных строений</t>
  </si>
  <si>
    <t>Производство металлических дверей, оконных блоков, рам</t>
  </si>
  <si>
    <t>Производство радиаторов, котлов центрального отопления, металлических цистерн, резервуаров, контейнеров</t>
  </si>
  <si>
    <t>2529</t>
  </si>
  <si>
    <t>25290</t>
  </si>
  <si>
    <t>253</t>
  </si>
  <si>
    <t>2530</t>
  </si>
  <si>
    <t>25300</t>
  </si>
  <si>
    <t>254</t>
  </si>
  <si>
    <t>2540</t>
  </si>
  <si>
    <t>25400</t>
  </si>
  <si>
    <t>255</t>
  </si>
  <si>
    <t>Ковка, прессование, штамповка, профилирование металла; производство изделий методом порошковой металлургии</t>
  </si>
  <si>
    <t>2550</t>
  </si>
  <si>
    <t>25501</t>
  </si>
  <si>
    <t>Ковка, прессование, штамповка, профилирование металла</t>
  </si>
  <si>
    <t>25502</t>
  </si>
  <si>
    <t>Производство изделий методом порошковой металлургии</t>
  </si>
  <si>
    <t>256</t>
  </si>
  <si>
    <t>Обработка металлов и нанесение покрытий на металлы; основные технологические процессы машиностроения</t>
  </si>
  <si>
    <t>2561</t>
  </si>
  <si>
    <t>25610</t>
  </si>
  <si>
    <t>2562</t>
  </si>
  <si>
    <t>Обработка металлических изделий с использованием основных технологических процессов машиностроения</t>
  </si>
  <si>
    <t>25620</t>
  </si>
  <si>
    <t>257</t>
  </si>
  <si>
    <t>Производство ножевых изделий, инструментов и замочно-скобяных изделий</t>
  </si>
  <si>
    <t>2571</t>
  </si>
  <si>
    <t>25710</t>
  </si>
  <si>
    <t>2572</t>
  </si>
  <si>
    <t>Производство замков, петель и шарниров</t>
  </si>
  <si>
    <t>25720</t>
  </si>
  <si>
    <t>2573</t>
  </si>
  <si>
    <t>25731</t>
  </si>
  <si>
    <t>Производство ручных инструментов для использования в сельском и лесном хозяйстве</t>
  </si>
  <si>
    <t>25739</t>
  </si>
  <si>
    <t>Производство прочих инструментов</t>
  </si>
  <si>
    <t>259</t>
  </si>
  <si>
    <t>2591</t>
  </si>
  <si>
    <t>25910</t>
  </si>
  <si>
    <t>2592</t>
  </si>
  <si>
    <t>25920</t>
  </si>
  <si>
    <t>2593</t>
  </si>
  <si>
    <t>Производство изделий из проволоки, цепей и пружин</t>
  </si>
  <si>
    <t>25931</t>
  </si>
  <si>
    <t>25932</t>
  </si>
  <si>
    <t>Производство цепей и пружин</t>
  </si>
  <si>
    <t>2594</t>
  </si>
  <si>
    <t>Производство крепежных изделий</t>
  </si>
  <si>
    <t>25940</t>
  </si>
  <si>
    <t>2599</t>
  </si>
  <si>
    <t>Производство готовых металлических изделий, не включенных в другие группировки</t>
  </si>
  <si>
    <t>25991</t>
  </si>
  <si>
    <t>Производство металлического санитарно-технического оборудования</t>
  </si>
  <si>
    <t>25992</t>
  </si>
  <si>
    <t>Производство хозяйственной посуды и кухонного инвентаря из металла</t>
  </si>
  <si>
    <t>25999</t>
  </si>
  <si>
    <t>Производство прочих готовых металлических изделий, не включенных в другие группировки</t>
  </si>
  <si>
    <t>ПРОИЗВОДСТВО ВЫЧИСЛИТЕЛЬНОЙ, ЭЛЕКТРОННОЙ И ОПТИЧЕСКОЙ АППАРАТУРЫ</t>
  </si>
  <si>
    <t>Производство электронных элементов и плат</t>
  </si>
  <si>
    <t>Производство электронных элементов</t>
  </si>
  <si>
    <t>Производство электронных плат</t>
  </si>
  <si>
    <t>Производство компьютеров и периферийного оборудования</t>
  </si>
  <si>
    <t>2620</t>
  </si>
  <si>
    <t>26200</t>
  </si>
  <si>
    <t>Производство коммуникационного оборудования</t>
  </si>
  <si>
    <t>Производство электронной бытовой техники</t>
  </si>
  <si>
    <t>Производство инструментов и приборов для измерения, тестирования и навигации; производство часов</t>
  </si>
  <si>
    <t>Производство инструментов и приборов для измерения, тестирования и навигации</t>
  </si>
  <si>
    <t>Производство облучающего, электромедицинского и электротерапевтического оборудования</t>
  </si>
  <si>
    <t>2660</t>
  </si>
  <si>
    <t>26600</t>
  </si>
  <si>
    <t>Производство оптических приборов, фото- и кинооборудования</t>
  </si>
  <si>
    <t>26701</t>
  </si>
  <si>
    <t>26702</t>
  </si>
  <si>
    <t>Производство магнитных и оптических носителей информации</t>
  </si>
  <si>
    <t>2680</t>
  </si>
  <si>
    <t>26800</t>
  </si>
  <si>
    <t>ПРОИЗВОДСТВО ЭЛЕКТРООБОРУДОВАНИЯ</t>
  </si>
  <si>
    <t>Производство электродвигателей, генераторов, трансформаторов, электрораспределительной и регулирующей аппаратуры</t>
  </si>
  <si>
    <t>2711</t>
  </si>
  <si>
    <t>27110</t>
  </si>
  <si>
    <t>2712</t>
  </si>
  <si>
    <t>27120</t>
  </si>
  <si>
    <t>Производство электрических аккумуляторов и аккумуляторных батарей</t>
  </si>
  <si>
    <t>2720</t>
  </si>
  <si>
    <t>27200</t>
  </si>
  <si>
    <t>Производство электропроводки и электромонтажных устройств</t>
  </si>
  <si>
    <t>Производство волоконно-оптического кабеля</t>
  </si>
  <si>
    <t>Производство прочих изолированных проводов и кабелей</t>
  </si>
  <si>
    <t>Производство электромонтажных устройств</t>
  </si>
  <si>
    <t>Производство электроосветительного оборудования</t>
  </si>
  <si>
    <t>2740</t>
  </si>
  <si>
    <t>27401</t>
  </si>
  <si>
    <t>27402</t>
  </si>
  <si>
    <t>Производство бытовой техники</t>
  </si>
  <si>
    <t>Производство электрической бытовой техники</t>
  </si>
  <si>
    <t>27511</t>
  </si>
  <si>
    <t>Производство электрической бытовой техники, кроме холодильников и морозильников</t>
  </si>
  <si>
    <t>27512</t>
  </si>
  <si>
    <t>Производство неэлектрической бытовой техники</t>
  </si>
  <si>
    <t>279</t>
  </si>
  <si>
    <t>2790</t>
  </si>
  <si>
    <t>27901</t>
  </si>
  <si>
    <t>27902</t>
  </si>
  <si>
    <t>27903</t>
  </si>
  <si>
    <t>27909</t>
  </si>
  <si>
    <t>ПРОИЗВОДСТВО МАШИН И ОБОРУДОВАНИЯ, НЕ ВКЛЮЧЕННЫХ В ДРУГИЕ ГРУППИРОВКИ</t>
  </si>
  <si>
    <t>Производство оборудования общего назначения</t>
  </si>
  <si>
    <t>28110</t>
  </si>
  <si>
    <t>Производство гидравлического и пневматического оборудования</t>
  </si>
  <si>
    <t>2813</t>
  </si>
  <si>
    <t>Производство прочих насосов и компрессоров</t>
  </si>
  <si>
    <t>28130</t>
  </si>
  <si>
    <t>2814</t>
  </si>
  <si>
    <t>Производство прочих кранов, клапанов, вентилей</t>
  </si>
  <si>
    <t>28140</t>
  </si>
  <si>
    <t>2815</t>
  </si>
  <si>
    <t>28151</t>
  </si>
  <si>
    <t>28152</t>
  </si>
  <si>
    <t>Производство шестеренок, элементов зубчатых передач и приводов</t>
  </si>
  <si>
    <t>Производство отдельных машин и оборудования общего назначения</t>
  </si>
  <si>
    <t>Производство печей, горелок, устройств для них</t>
  </si>
  <si>
    <t>28221</t>
  </si>
  <si>
    <t>28222</t>
  </si>
  <si>
    <t>28229</t>
  </si>
  <si>
    <t>Производство прочего подъемного и такелажного оборудования</t>
  </si>
  <si>
    <t>2823</t>
  </si>
  <si>
    <t>Производство офисной техники и оборудования (за исключением компьютеров и периферийного оборудования)</t>
  </si>
  <si>
    <t>28230</t>
  </si>
  <si>
    <t>2824</t>
  </si>
  <si>
    <t>Производство ручных электрических инструментов</t>
  </si>
  <si>
    <t>28240</t>
  </si>
  <si>
    <t>2825</t>
  </si>
  <si>
    <t>28251</t>
  </si>
  <si>
    <t>28252</t>
  </si>
  <si>
    <t>28253</t>
  </si>
  <si>
    <t>2829</t>
  </si>
  <si>
    <t>28291</t>
  </si>
  <si>
    <t>Производство весоизмерительного оборудования</t>
  </si>
  <si>
    <t>28292</t>
  </si>
  <si>
    <t>Производство газогенераторов, аппаратов для дистилляции, фильтрования, очистки</t>
  </si>
  <si>
    <t>28293</t>
  </si>
  <si>
    <t>Производство машин и оборудования для распыления, разбрызгивания жидкостей, порошков</t>
  </si>
  <si>
    <t>28294</t>
  </si>
  <si>
    <t>Производство упаковочных, оберточных машин и оборудования</t>
  </si>
  <si>
    <t>28299</t>
  </si>
  <si>
    <t>Производство сельскохозяйственных и лесохозяйственных тракторов</t>
  </si>
  <si>
    <t>28302</t>
  </si>
  <si>
    <t>Производство машин и оборудования для животноводства, птицеводства, кормопроизводства</t>
  </si>
  <si>
    <t>2841</t>
  </si>
  <si>
    <t>Производство станков для обработки металлов</t>
  </si>
  <si>
    <t>28411</t>
  </si>
  <si>
    <t>Производство станков для обработки металлов, кроме кузнечно-прессового оборудования</t>
  </si>
  <si>
    <t>28412</t>
  </si>
  <si>
    <t>2849</t>
  </si>
  <si>
    <t>Производство станков и оборудования для обработки твердых материалов, кроме металлов</t>
  </si>
  <si>
    <t>28491</t>
  </si>
  <si>
    <t>28499</t>
  </si>
  <si>
    <t>Производство прочих станков и оборудования для обработки твердых материалов, кроме металлов</t>
  </si>
  <si>
    <t>289</t>
  </si>
  <si>
    <t>Производство отдельных машин и оборудования специального назначения</t>
  </si>
  <si>
    <t>2891</t>
  </si>
  <si>
    <t>28910</t>
  </si>
  <si>
    <t>2892</t>
  </si>
  <si>
    <t>Производство машин и оборудования для горнодобывающих производств, подземной разработки и строительства</t>
  </si>
  <si>
    <t>28920</t>
  </si>
  <si>
    <t>2893</t>
  </si>
  <si>
    <t>Производство машин и оборудования для производства и переработки продуктов питания, напитков и табачных изделий</t>
  </si>
  <si>
    <t>28930</t>
  </si>
  <si>
    <t>2894</t>
  </si>
  <si>
    <t>28940</t>
  </si>
  <si>
    <t>2895</t>
  </si>
  <si>
    <t>28950</t>
  </si>
  <si>
    <t>2896</t>
  </si>
  <si>
    <t>Производство машин и оборудования для обработки пластмасс и резины</t>
  </si>
  <si>
    <t>28960</t>
  </si>
  <si>
    <t>2899</t>
  </si>
  <si>
    <t>28991</t>
  </si>
  <si>
    <t>Производство машин и оборудования для производства стекла и изделий из него</t>
  </si>
  <si>
    <t>28992</t>
  </si>
  <si>
    <t>Производство машин и оборудования для полиграфических производств</t>
  </si>
  <si>
    <t>28999</t>
  </si>
  <si>
    <t>ПРОИЗВОДСТВО АВТОМОБИЛЕЙ, ПРИЦЕПОВ И ПОЛУПРИЦЕПОВ</t>
  </si>
  <si>
    <t>2910</t>
  </si>
  <si>
    <t>29101</t>
  </si>
  <si>
    <t>Производство автомобилей, кроме двигателей для автомобилей</t>
  </si>
  <si>
    <t>29102</t>
  </si>
  <si>
    <t>Производство двигателей для автомобилей</t>
  </si>
  <si>
    <t>Производство кузовов для автомобилей; производство прицепов и полуприцепов</t>
  </si>
  <si>
    <t>2920</t>
  </si>
  <si>
    <t>29201</t>
  </si>
  <si>
    <t>Производство кузовов для автомобилей</t>
  </si>
  <si>
    <t>29202</t>
  </si>
  <si>
    <t>Производство частей и принадлежностей автомобилей</t>
  </si>
  <si>
    <t>Производство электрического и электронного оборудования для автомобилей</t>
  </si>
  <si>
    <t>29310</t>
  </si>
  <si>
    <t>Производство прочих частей и принадлежностей автомобилей</t>
  </si>
  <si>
    <t>29320</t>
  </si>
  <si>
    <t>ПРОИЗВОДСТВО ПРОЧИХ ТРАНСПОРТНЫХ СРЕДСТВ И ОБОРУДОВАНИЯ</t>
  </si>
  <si>
    <t>301</t>
  </si>
  <si>
    <t>3011</t>
  </si>
  <si>
    <t>Строительство судов (кроме прогулочных и спортивных) и плавучих сооружений</t>
  </si>
  <si>
    <t>30110</t>
  </si>
  <si>
    <t>3012</t>
  </si>
  <si>
    <t>30120</t>
  </si>
  <si>
    <t>302</t>
  </si>
  <si>
    <t>Производство железнодорожных локомотивов и подвижного состава</t>
  </si>
  <si>
    <t>3020</t>
  </si>
  <si>
    <t>30200</t>
  </si>
  <si>
    <t>303</t>
  </si>
  <si>
    <t>Производство летательных аппаратов, оборудования для них</t>
  </si>
  <si>
    <t>3030</t>
  </si>
  <si>
    <t>30300</t>
  </si>
  <si>
    <t>304</t>
  </si>
  <si>
    <t>Производство военных боевых автомобилей</t>
  </si>
  <si>
    <t>3040</t>
  </si>
  <si>
    <t>30400</t>
  </si>
  <si>
    <t>309</t>
  </si>
  <si>
    <t>3091</t>
  </si>
  <si>
    <t>30910</t>
  </si>
  <si>
    <t>3092</t>
  </si>
  <si>
    <t>Производство велосипедов, детских и инвалидных колясок</t>
  </si>
  <si>
    <t>30921</t>
  </si>
  <si>
    <t>30922</t>
  </si>
  <si>
    <t>30923</t>
  </si>
  <si>
    <t>Производство инвалидных колясок и кресел</t>
  </si>
  <si>
    <t>3099</t>
  </si>
  <si>
    <t>30990</t>
  </si>
  <si>
    <t>ПРОИЗВОДСТВО МЕБЕЛИ</t>
  </si>
  <si>
    <t>310</t>
  </si>
  <si>
    <t>3101</t>
  </si>
  <si>
    <t>31010</t>
  </si>
  <si>
    <t>3102</t>
  </si>
  <si>
    <t>31020</t>
  </si>
  <si>
    <t>3103</t>
  </si>
  <si>
    <t>31030</t>
  </si>
  <si>
    <t>3109</t>
  </si>
  <si>
    <t>31090</t>
  </si>
  <si>
    <t>ПРОИЗВОДСТВО ПРОЧИХ ГОТОВЫХ ИЗДЕЛИЙ</t>
  </si>
  <si>
    <t>Производство ювелирных изделий, бижутерии и аналогичных изделий</t>
  </si>
  <si>
    <t>3211</t>
  </si>
  <si>
    <t>Чеканка монет</t>
  </si>
  <si>
    <t>32110</t>
  </si>
  <si>
    <t>3212</t>
  </si>
  <si>
    <t>Производство ювелирных и аналогичных изделий</t>
  </si>
  <si>
    <t>32120</t>
  </si>
  <si>
    <t>3213</t>
  </si>
  <si>
    <t>Производство бижутерии и аналогичных изделий</t>
  </si>
  <si>
    <t>32130</t>
  </si>
  <si>
    <t>32200</t>
  </si>
  <si>
    <t>324</t>
  </si>
  <si>
    <t>3240</t>
  </si>
  <si>
    <t>32400</t>
  </si>
  <si>
    <t>325</t>
  </si>
  <si>
    <t>Производство медицинских и стоматологических инструментов и принадлежностей</t>
  </si>
  <si>
    <t>3250</t>
  </si>
  <si>
    <t>32501</t>
  </si>
  <si>
    <t>32502</t>
  </si>
  <si>
    <t>Производство офтальмологических изделий</t>
  </si>
  <si>
    <t>32503</t>
  </si>
  <si>
    <t>32509</t>
  </si>
  <si>
    <t>Производство медицинского и стоматологического оборудования, инструментов и принадлежностей, не включенных в другие группировки</t>
  </si>
  <si>
    <t>329</t>
  </si>
  <si>
    <t>Производство различных изделий, не включенных в другие группировки</t>
  </si>
  <si>
    <t>3291</t>
  </si>
  <si>
    <t>32910</t>
  </si>
  <si>
    <t>3299</t>
  </si>
  <si>
    <t>Производство прочих готовых изделий</t>
  </si>
  <si>
    <t>32991</t>
  </si>
  <si>
    <t>32999</t>
  </si>
  <si>
    <t>Производство прочих готовых изделий, не включенных в другие группировки</t>
  </si>
  <si>
    <t>РЕМОНТ, МОНТАЖ МАШИН И ОБОРУДОВАНИЯ</t>
  </si>
  <si>
    <t>Ремонт готовых металлических изделий, машин и оборудования</t>
  </si>
  <si>
    <t>3311</t>
  </si>
  <si>
    <t>Ремонт готовых металлических изделий</t>
  </si>
  <si>
    <t>33110</t>
  </si>
  <si>
    <t>3312</t>
  </si>
  <si>
    <t>Ремонт машин и оборудования общего и специального назначения</t>
  </si>
  <si>
    <t>33120</t>
  </si>
  <si>
    <t>3313</t>
  </si>
  <si>
    <t>Ремонт электронного и оптического оборудования</t>
  </si>
  <si>
    <t>33130</t>
  </si>
  <si>
    <t>3314</t>
  </si>
  <si>
    <t>Ремонт электрического оборудования</t>
  </si>
  <si>
    <t>33140</t>
  </si>
  <si>
    <t>3315</t>
  </si>
  <si>
    <t>Ремонт, техническое обслуживание судов</t>
  </si>
  <si>
    <t>33150</t>
  </si>
  <si>
    <t>3316</t>
  </si>
  <si>
    <t>Ремонт, техническое обслуживание летательных аппаратов</t>
  </si>
  <si>
    <t>33160</t>
  </si>
  <si>
    <t>3317</t>
  </si>
  <si>
    <t>Ремонт, техническое обслуживание прочих транспортных средств и оборудования</t>
  </si>
  <si>
    <t>33170</t>
  </si>
  <si>
    <t>3319</t>
  </si>
  <si>
    <t>Ремонт прочего оборудования</t>
  </si>
  <si>
    <t>33190</t>
  </si>
  <si>
    <t>Монтаж, установка промышленных машин и оборудования</t>
  </si>
  <si>
    <t>33200</t>
  </si>
  <si>
    <t>СНАБЖЕНИЕ ЭЛЕКТРОЭНЕРГИЕЙ, ГАЗОМ, ПАРОМ, ГОРЯЧЕЙ ВОДОЙ И КОНДИЦИОНИРОВАННЫМ ВОЗДУХОМ</t>
  </si>
  <si>
    <t>Производство, передача и распределение электроэнергии</t>
  </si>
  <si>
    <t>Производство электроэнергии</t>
  </si>
  <si>
    <t>35112</t>
  </si>
  <si>
    <t>Производство электроэнергии гидроэлектростанциями</t>
  </si>
  <si>
    <t>35113</t>
  </si>
  <si>
    <t>Производство электроэнергии атомными электростанциями</t>
  </si>
  <si>
    <t>Передача электроэнергии</t>
  </si>
  <si>
    <t>35120</t>
  </si>
  <si>
    <t>3513</t>
  </si>
  <si>
    <t>Распределение электроэнергии</t>
  </si>
  <si>
    <t>35130</t>
  </si>
  <si>
    <t>3514</t>
  </si>
  <si>
    <t>Продажа электроэнергии</t>
  </si>
  <si>
    <t>35140</t>
  </si>
  <si>
    <t>3521</t>
  </si>
  <si>
    <t>Производство газообразного топлива</t>
  </si>
  <si>
    <t>35210</t>
  </si>
  <si>
    <t>3522</t>
  </si>
  <si>
    <t>Распределение газообразного топлива по трубопроводам</t>
  </si>
  <si>
    <t>35220</t>
  </si>
  <si>
    <t>3523</t>
  </si>
  <si>
    <t>Продажа газообразного топлива по трубопроводам</t>
  </si>
  <si>
    <t>35230</t>
  </si>
  <si>
    <t>Производство, передача, распределение и продажа пара и горячей воды; кондиционирование воздуха</t>
  </si>
  <si>
    <t>35300</t>
  </si>
  <si>
    <t>СБОР, ОБРАБОТКА И РАСПРЕДЕЛЕНИЕ ВОДЫ</t>
  </si>
  <si>
    <t>360</t>
  </si>
  <si>
    <t>Сбор, обработка и распределение воды</t>
  </si>
  <si>
    <t>3600</t>
  </si>
  <si>
    <t>36000</t>
  </si>
  <si>
    <t>СБОР И ОБРАБОТКА СТОЧНЫХ ВОД</t>
  </si>
  <si>
    <t>370</t>
  </si>
  <si>
    <t>Сбор и обработка сточных вод</t>
  </si>
  <si>
    <t>3700</t>
  </si>
  <si>
    <t>37000</t>
  </si>
  <si>
    <t>38</t>
  </si>
  <si>
    <t>СБОР, ОБРАБОТКА И УДАЛЕНИЕ ОТХОДОВ; ВТОРИЧНОЕ ИСПОЛЬЗОВАНИЕ МАТЕРИАЛОВ</t>
  </si>
  <si>
    <t>381</t>
  </si>
  <si>
    <t>Сбор отходов</t>
  </si>
  <si>
    <t>3811</t>
  </si>
  <si>
    <t>Сбор неопасных отходов</t>
  </si>
  <si>
    <t>38110</t>
  </si>
  <si>
    <t>3812</t>
  </si>
  <si>
    <t>Сбор опасных отходов</t>
  </si>
  <si>
    <t>38120</t>
  </si>
  <si>
    <t>382</t>
  </si>
  <si>
    <t>Обработка, удаление и захоронение отходов</t>
  </si>
  <si>
    <t>3821</t>
  </si>
  <si>
    <t>Обработка, удаление и захоронение неопасных отходов</t>
  </si>
  <si>
    <t>38210</t>
  </si>
  <si>
    <t>3822</t>
  </si>
  <si>
    <t>Обработка, обезвреживание, удаление и захоронение опасных отходов</t>
  </si>
  <si>
    <t>38220</t>
  </si>
  <si>
    <t>383</t>
  </si>
  <si>
    <t>Деятельность по обработке вторичных материальных ресурсов</t>
  </si>
  <si>
    <t>3831</t>
  </si>
  <si>
    <t>Разборка машин и оборудования, не подлежащих восстановлению</t>
  </si>
  <si>
    <t>38310</t>
  </si>
  <si>
    <t>3832</t>
  </si>
  <si>
    <t>Сортировка отходов и переработка вторичных материальных ресурсов</t>
  </si>
  <si>
    <t>38321</t>
  </si>
  <si>
    <t>38322</t>
  </si>
  <si>
    <t>38323</t>
  </si>
  <si>
    <t>Обработка неметаллических отходов</t>
  </si>
  <si>
    <t>39</t>
  </si>
  <si>
    <t>ДЕЯТЕЛЬНОСТЬ ПО ЛИКВИДАЦИИ ЗАГРЯЗНЕНИЙ И ПРОЧИЕ УСЛУГИ В ОБЛАСТИ УДАЛЕНИЯ ОТХОДОВ</t>
  </si>
  <si>
    <t>390</t>
  </si>
  <si>
    <t>Деятельность по ликвидации загрязнений и прочие услуги в области удаления отходов</t>
  </si>
  <si>
    <t>3900</t>
  </si>
  <si>
    <t>39000</t>
  </si>
  <si>
    <t>СТРОИТЕЛЬСТВО ЗДАНИЙ</t>
  </si>
  <si>
    <t>411</t>
  </si>
  <si>
    <t>Реализация проектов, связанных со строительством зданий</t>
  </si>
  <si>
    <t>4110</t>
  </si>
  <si>
    <t>41100</t>
  </si>
  <si>
    <t>412</t>
  </si>
  <si>
    <t>4120</t>
  </si>
  <si>
    <t>41200</t>
  </si>
  <si>
    <t>42</t>
  </si>
  <si>
    <t>ГРАЖДАНСКОЕ СТРОИТЕЛЬСТВО</t>
  </si>
  <si>
    <t>421</t>
  </si>
  <si>
    <t>Строительство автомобильных и железных дорог</t>
  </si>
  <si>
    <t>4211</t>
  </si>
  <si>
    <t>Строительство автомобильных дорог</t>
  </si>
  <si>
    <t>42110</t>
  </si>
  <si>
    <t>4212</t>
  </si>
  <si>
    <t>Строительство железных дорог и метро</t>
  </si>
  <si>
    <t>42120</t>
  </si>
  <si>
    <t>4213</t>
  </si>
  <si>
    <t>Строительство мостов и тоннелей</t>
  </si>
  <si>
    <t>42130</t>
  </si>
  <si>
    <t>422</t>
  </si>
  <si>
    <t>Строительство распределительных инженерных сооружений</t>
  </si>
  <si>
    <t>4221</t>
  </si>
  <si>
    <t>Строительство трубопроводов</t>
  </si>
  <si>
    <t>42210</t>
  </si>
  <si>
    <t>4222</t>
  </si>
  <si>
    <t>Строительство линий электропередач и телекоммуникаций</t>
  </si>
  <si>
    <t>42220</t>
  </si>
  <si>
    <t>429</t>
  </si>
  <si>
    <t>Строительство прочих инженерных сооружений</t>
  </si>
  <si>
    <t>4291</t>
  </si>
  <si>
    <t>42910</t>
  </si>
  <si>
    <t>4299</t>
  </si>
  <si>
    <t>Строительство прочих инженерных сооружений, не включенных в другие группировки</t>
  </si>
  <si>
    <t>42990</t>
  </si>
  <si>
    <t>43</t>
  </si>
  <si>
    <t>СПЕЦИАЛЬНЫЕ СТРОИТЕЛЬНЫЕ РАБОТЫ</t>
  </si>
  <si>
    <t>431</t>
  </si>
  <si>
    <t>Снос зданий и сооружений; подготовка строительного участка</t>
  </si>
  <si>
    <t>4311</t>
  </si>
  <si>
    <t>Разборка и снос зданий и сооружений</t>
  </si>
  <si>
    <t>43110</t>
  </si>
  <si>
    <t>4312</t>
  </si>
  <si>
    <t>43121</t>
  </si>
  <si>
    <t>43122</t>
  </si>
  <si>
    <t>4313</t>
  </si>
  <si>
    <t>43130</t>
  </si>
  <si>
    <t>432</t>
  </si>
  <si>
    <t>Монтаж и установка инженерного оборудования зданий и сооружений</t>
  </si>
  <si>
    <t>4321</t>
  </si>
  <si>
    <t>43210</t>
  </si>
  <si>
    <t>4322</t>
  </si>
  <si>
    <t>43220</t>
  </si>
  <si>
    <t>4329</t>
  </si>
  <si>
    <t>Прочие строительно-монтажные работы</t>
  </si>
  <si>
    <t>43291</t>
  </si>
  <si>
    <t>43299</t>
  </si>
  <si>
    <t>Монтаж и установка прочего инженерного оборудования, не включенного в другие группировки</t>
  </si>
  <si>
    <t>433</t>
  </si>
  <si>
    <t>4331</t>
  </si>
  <si>
    <t>43310</t>
  </si>
  <si>
    <t>4332</t>
  </si>
  <si>
    <t>43320</t>
  </si>
  <si>
    <t>4333</t>
  </si>
  <si>
    <t>43330</t>
  </si>
  <si>
    <t>4334</t>
  </si>
  <si>
    <t>43340</t>
  </si>
  <si>
    <t>4339</t>
  </si>
  <si>
    <t>43390</t>
  </si>
  <si>
    <t>439</t>
  </si>
  <si>
    <t>Прочие специальные строительные работы</t>
  </si>
  <si>
    <t>4391</t>
  </si>
  <si>
    <t>Кровельные работы</t>
  </si>
  <si>
    <t>43910</t>
  </si>
  <si>
    <t>4399</t>
  </si>
  <si>
    <t>Прочие специальные строительные работы, не включенные в другие группировки</t>
  </si>
  <si>
    <t>43991</t>
  </si>
  <si>
    <t>Гидроизоляционные работы</t>
  </si>
  <si>
    <t>43992</t>
  </si>
  <si>
    <t>43999</t>
  </si>
  <si>
    <t>ОПТОВАЯ И РОЗНИЧНАЯ ТОРГОВЛЯ АВТОМОБИЛЯМИ, МОТОЦИКЛАМИ И ИХ РЕМОНТ</t>
  </si>
  <si>
    <t>Торговля легковыми автомобилями и грузовыми автомобилями малой грузоподъемности</t>
  </si>
  <si>
    <t>Оптовая торговля легковыми автомобилями и грузовыми автомобилями малой грузоподъемности</t>
  </si>
  <si>
    <t>Розничная торговля легковыми автомобилями и грузовыми автомобилями малой грузоподъемности</t>
  </si>
  <si>
    <t>4519</t>
  </si>
  <si>
    <t>Торговля прочими транспортными средствами</t>
  </si>
  <si>
    <t>45191</t>
  </si>
  <si>
    <t>Оптовая торговля прочими транспортными средствами</t>
  </si>
  <si>
    <t>45192</t>
  </si>
  <si>
    <t>Розничная торговля прочими транспортными средствами</t>
  </si>
  <si>
    <t>4520</t>
  </si>
  <si>
    <t>45200</t>
  </si>
  <si>
    <t>Оптовая торговля автомобильными деталями, узлами и принадлежностями для автомобилей</t>
  </si>
  <si>
    <t>Розничная торговля автомобильными деталями, узлами и принадлежностями для автомобилей</t>
  </si>
  <si>
    <t>Торговля мотоциклами, их деталями, узлами и принадлежностями; техническое обслуживание и ремонт мотоциклов</t>
  </si>
  <si>
    <t>4540</t>
  </si>
  <si>
    <t>45401</t>
  </si>
  <si>
    <t>Оптовая торговля мотоциклами, их деталями, узлами и принадлежностями</t>
  </si>
  <si>
    <t>45402</t>
  </si>
  <si>
    <t>Розничная торговля мотоциклами, их деталями, узлами и принадлежностями</t>
  </si>
  <si>
    <t>45403</t>
  </si>
  <si>
    <t>Техническое обслуживание и ремонт мотоциклов</t>
  </si>
  <si>
    <t>46</t>
  </si>
  <si>
    <t>ОПТОВАЯ ТОРГОВЛЯ, ЗА ИСКЛЮЧЕНИЕМ ТОРГОВЛИ АВТОМОБИЛЯМИ И МОТОЦИКЛАМИ</t>
  </si>
  <si>
    <t>461</t>
  </si>
  <si>
    <t>4611</t>
  </si>
  <si>
    <t>Деятельность агентов по оптовой торговле сельскохозяйственным сырьем, живыми животными, текстильным сырьем и полуфабрикатами</t>
  </si>
  <si>
    <t>46110</t>
  </si>
  <si>
    <t>4612</t>
  </si>
  <si>
    <t>Деятельность агентов по оптовой торговле топливом, рудами, металлами и химическими веществами</t>
  </si>
  <si>
    <t>46120</t>
  </si>
  <si>
    <t>4613</t>
  </si>
  <si>
    <t>Деятельность агентов по оптовой торговле древесиной и строительными материалами</t>
  </si>
  <si>
    <t>46130</t>
  </si>
  <si>
    <t>4614</t>
  </si>
  <si>
    <t>Деятельность агентов по оптовой торговле машинами и оборудованием, судами и летательными аппаратами</t>
  </si>
  <si>
    <t>46140</t>
  </si>
  <si>
    <t>4615</t>
  </si>
  <si>
    <t>Деятельность агентов по оптовой торговле мебелью, бытовыми товарами, скобяными и прочими металлическими изделиями</t>
  </si>
  <si>
    <t>46150</t>
  </si>
  <si>
    <t>Деятельность агентов по оптовой торговле текстильными изделиями, одеждой, обувью, изделиями из кожи и меха</t>
  </si>
  <si>
    <t>46160</t>
  </si>
  <si>
    <t>4617</t>
  </si>
  <si>
    <t>Деятельность агентов по оптовой торговле продуктами питания, напитками и табачными изделиями</t>
  </si>
  <si>
    <t>46170</t>
  </si>
  <si>
    <t>4618</t>
  </si>
  <si>
    <t>Деятельность агентов, специализирующихся на оптовой торговле отдельными видами товаров, не включенными в другие группировки</t>
  </si>
  <si>
    <t>46180</t>
  </si>
  <si>
    <t>4619</t>
  </si>
  <si>
    <t>Деятельность агентов по оптовой торговле товарами широкого ассортимента</t>
  </si>
  <si>
    <t>46190</t>
  </si>
  <si>
    <t>462</t>
  </si>
  <si>
    <t>4621</t>
  </si>
  <si>
    <t>Оптовая торговля зерном, необработанным табаком, семенами и кормами для сельскохозяйственных животных</t>
  </si>
  <si>
    <t>46210</t>
  </si>
  <si>
    <t>4622</t>
  </si>
  <si>
    <t>46220</t>
  </si>
  <si>
    <t>4623</t>
  </si>
  <si>
    <t>46230</t>
  </si>
  <si>
    <t>4624</t>
  </si>
  <si>
    <t>46240</t>
  </si>
  <si>
    <t>463</t>
  </si>
  <si>
    <t>Оптовая торговля продуктами питания, напитками и табачными изделиями</t>
  </si>
  <si>
    <t>4631</t>
  </si>
  <si>
    <t>46310</t>
  </si>
  <si>
    <t>4632</t>
  </si>
  <si>
    <t>46320</t>
  </si>
  <si>
    <t>4633</t>
  </si>
  <si>
    <t>46330</t>
  </si>
  <si>
    <t>4634</t>
  </si>
  <si>
    <t>Оптовая торговля напитками</t>
  </si>
  <si>
    <t>46341</t>
  </si>
  <si>
    <t>46342</t>
  </si>
  <si>
    <t>4635</t>
  </si>
  <si>
    <t>46350</t>
  </si>
  <si>
    <t>4636</t>
  </si>
  <si>
    <t>Оптовая торговля хлебобулочными изделиями, сахаром, шоколадом и сахаристыми кондитерскими изделиями</t>
  </si>
  <si>
    <t>46361</t>
  </si>
  <si>
    <t>Оптовая торговля хлебобулочными изделиями</t>
  </si>
  <si>
    <t>46362</t>
  </si>
  <si>
    <t>4637</t>
  </si>
  <si>
    <t>Оптовая торговля кофе, чаем, какао и специями</t>
  </si>
  <si>
    <t>46370</t>
  </si>
  <si>
    <t>4638</t>
  </si>
  <si>
    <t>Оптовая торговля прочими продуктами питания, включая рыбу и морепродукты</t>
  </si>
  <si>
    <t>46381</t>
  </si>
  <si>
    <t>46382</t>
  </si>
  <si>
    <t>Оптовая торговля макаронными изделиями, мукой и крупой</t>
  </si>
  <si>
    <t>46389</t>
  </si>
  <si>
    <t>Оптовая торговля прочими продуктами питания, не включенными в другие группировки</t>
  </si>
  <si>
    <t>4639</t>
  </si>
  <si>
    <t>Неспециализированная оптовая торговля продуктами питания, напитками и табачными изделиями</t>
  </si>
  <si>
    <t>46390</t>
  </si>
  <si>
    <t>464</t>
  </si>
  <si>
    <t>Оптовая торговля непродовольственными потребительскими товарами</t>
  </si>
  <si>
    <t>4641</t>
  </si>
  <si>
    <t>Оптовая торговля текстильными изделиями</t>
  </si>
  <si>
    <t>46410</t>
  </si>
  <si>
    <t>4642</t>
  </si>
  <si>
    <t>46421</t>
  </si>
  <si>
    <t>Оптовая торговля одеждой</t>
  </si>
  <si>
    <t>46422</t>
  </si>
  <si>
    <t>4643</t>
  </si>
  <si>
    <t>Оптовая торговля бытовыми электротоварами, радио- и телевизионным оборудованием</t>
  </si>
  <si>
    <t>46431</t>
  </si>
  <si>
    <t>46432</t>
  </si>
  <si>
    <t>Оптовая торговля радио- и телевизионным оборудованием</t>
  </si>
  <si>
    <t>4644</t>
  </si>
  <si>
    <t>Оптовая торговля изделиями из керамики и стекла, чистящими средствами</t>
  </si>
  <si>
    <t>46440</t>
  </si>
  <si>
    <t>4645</t>
  </si>
  <si>
    <t>Оптовая торговля парфюмерными и косметическими средствами</t>
  </si>
  <si>
    <t>46450</t>
  </si>
  <si>
    <t>4646</t>
  </si>
  <si>
    <t>Оптовая торговля фармацевтическими, ветеринарными, медицинскими и ортопедическими товарами</t>
  </si>
  <si>
    <t>46460</t>
  </si>
  <si>
    <t>4647</t>
  </si>
  <si>
    <t>Оптовая торговля мебелью, коврами и осветительным оборудованием</t>
  </si>
  <si>
    <t>46470</t>
  </si>
  <si>
    <t>4648</t>
  </si>
  <si>
    <t>Оптовая торговля часами и ювелирными украшениями</t>
  </si>
  <si>
    <t>46480</t>
  </si>
  <si>
    <t>4649</t>
  </si>
  <si>
    <t>46490</t>
  </si>
  <si>
    <t>465</t>
  </si>
  <si>
    <t>Оптовая торговля компьютерами, программным обеспечением и коммуникационным оборудованием</t>
  </si>
  <si>
    <t>4651</t>
  </si>
  <si>
    <t>Оптовая торговля компьютерами, периферийным компьютерным оборудованием и программным обеспечением</t>
  </si>
  <si>
    <t>46510</t>
  </si>
  <si>
    <t>4652</t>
  </si>
  <si>
    <t>Оптовая торговля электронным и коммуникационным оборудованием и их частями</t>
  </si>
  <si>
    <t>46520</t>
  </si>
  <si>
    <t>466</t>
  </si>
  <si>
    <t>Оптовая торговля прочей техникой, оборудованием, деталями и принадлежностями к ним</t>
  </si>
  <si>
    <t>4661</t>
  </si>
  <si>
    <t>Оптовая торговля техникой и оборудованием для сельского и лесного хозяйства</t>
  </si>
  <si>
    <t>46610</t>
  </si>
  <si>
    <t>4662</t>
  </si>
  <si>
    <t>46620</t>
  </si>
  <si>
    <t>4663</t>
  </si>
  <si>
    <t>Оптовая торговля техникой и оборудованием для горнодобывающей промышленности и строительства</t>
  </si>
  <si>
    <t>46630</t>
  </si>
  <si>
    <t>4664</t>
  </si>
  <si>
    <t>Оптовая торговля техникой для текстильного, швейного и трикотажного производств</t>
  </si>
  <si>
    <t>46640</t>
  </si>
  <si>
    <t>4665</t>
  </si>
  <si>
    <t>Оптовая торговля офисной мебелью</t>
  </si>
  <si>
    <t>46650</t>
  </si>
  <si>
    <t>4666</t>
  </si>
  <si>
    <t>Оптовая торговля офисной техникой и оборудованием</t>
  </si>
  <si>
    <t>46660</t>
  </si>
  <si>
    <t>4669</t>
  </si>
  <si>
    <t>Оптовая торговля прочими машинами и оборудованием, не включенными в другие группировки</t>
  </si>
  <si>
    <t>46690</t>
  </si>
  <si>
    <t>467</t>
  </si>
  <si>
    <t>Прочая специализированная оптовая торговля</t>
  </si>
  <si>
    <t>4671</t>
  </si>
  <si>
    <t>Оптовая торговля топливом и подобными продуктами</t>
  </si>
  <si>
    <t>46711</t>
  </si>
  <si>
    <t>46712</t>
  </si>
  <si>
    <t>46713</t>
  </si>
  <si>
    <t>Оптовая торговля углем и лигнитом</t>
  </si>
  <si>
    <t>46714</t>
  </si>
  <si>
    <t>Оптовая торговля торфяными брикетами</t>
  </si>
  <si>
    <t>46715</t>
  </si>
  <si>
    <t>46716</t>
  </si>
  <si>
    <t>46719</t>
  </si>
  <si>
    <t>Оптовая торговля прочими видами топлива и подобными продуктами</t>
  </si>
  <si>
    <t>4672</t>
  </si>
  <si>
    <t>46721</t>
  </si>
  <si>
    <t>Оптовая торговля чугуном, сталью и их литьем, прокатом, в том числе трубами</t>
  </si>
  <si>
    <t>46722</t>
  </si>
  <si>
    <t>Оптовая торговля цветными металлами (кроме драгоценных) и их литьем, прокатом</t>
  </si>
  <si>
    <t>46723</t>
  </si>
  <si>
    <t>4673</t>
  </si>
  <si>
    <t>Оптовая торговля лесоматериалами, санитарно-техническим оборудованием и строительными материалами</t>
  </si>
  <si>
    <t>46730</t>
  </si>
  <si>
    <t>4674</t>
  </si>
  <si>
    <t>Оптовая торговля скобяными изделиями, водопроводным и отопительным оборудованием и инвентарем</t>
  </si>
  <si>
    <t>46740</t>
  </si>
  <si>
    <t>4675</t>
  </si>
  <si>
    <t>Оптовая торговля прочими химическими продуктами</t>
  </si>
  <si>
    <t>46750</t>
  </si>
  <si>
    <t>4676</t>
  </si>
  <si>
    <t>46760</t>
  </si>
  <si>
    <t>4677</t>
  </si>
  <si>
    <t>46771</t>
  </si>
  <si>
    <t>46772</t>
  </si>
  <si>
    <t>46773</t>
  </si>
  <si>
    <t>469</t>
  </si>
  <si>
    <t>Неспециализированная оптовая торговля товарами</t>
  </si>
  <si>
    <t>4690</t>
  </si>
  <si>
    <t>46900</t>
  </si>
  <si>
    <t>47</t>
  </si>
  <si>
    <t>РОЗНИЧНАЯ ТОРГОВЛЯ, ЗА ИСКЛЮЧЕНИЕМ ТОРГОВЛИ АВТОМОБИЛЯМИ И МОТОЦИКЛАМИ</t>
  </si>
  <si>
    <t>471</t>
  </si>
  <si>
    <t>4711</t>
  </si>
  <si>
    <t>Розничная торговля в неспециализированных магазинах преимущественно продуктами питания, напитками и табачными изделиями</t>
  </si>
  <si>
    <t>47110</t>
  </si>
  <si>
    <t>4719</t>
  </si>
  <si>
    <t>47190</t>
  </si>
  <si>
    <t>472</t>
  </si>
  <si>
    <t>Розничная торговля продуктами питания, напитками и табачными изделиями в специализированных магазинах</t>
  </si>
  <si>
    <t>4721</t>
  </si>
  <si>
    <t>Розничная торговля свежими и переработанными фруктами и овощами в специализированных магазинах</t>
  </si>
  <si>
    <t>47210</t>
  </si>
  <si>
    <t>4722</t>
  </si>
  <si>
    <t>Розничная торговля мясом и мясными продуктами в специализированных магазинах</t>
  </si>
  <si>
    <t>47221</t>
  </si>
  <si>
    <t>Розничная торговля мясом (кроме мяса птицы) и мясными продуктами в специализированных магазинах</t>
  </si>
  <si>
    <t>47222</t>
  </si>
  <si>
    <t>Розничная торговля мясом птицы и изделиями из мяса птицы в специализированных магазинах</t>
  </si>
  <si>
    <t>47223</t>
  </si>
  <si>
    <t>Розничная торговля колбасными изделиями и копченостями в специализированных магазинах</t>
  </si>
  <si>
    <t>4723</t>
  </si>
  <si>
    <t>Розничная торговля рыбой и морепродуктами в специализированных магазинах</t>
  </si>
  <si>
    <t>47230</t>
  </si>
  <si>
    <t>4724</t>
  </si>
  <si>
    <t>Розничная торговля хлебобулочными, мучными и сахаристыми кондитерскими изделиями в специализированных магазинах</t>
  </si>
  <si>
    <t>47241</t>
  </si>
  <si>
    <t>Розничная торговля хлебобулочными, сухарными и бараночными изделиями в специализированных магазинах</t>
  </si>
  <si>
    <t>47242</t>
  </si>
  <si>
    <t>Розничная торговля сахаристыми кондитерскими изделиями в специализированных магазинах</t>
  </si>
  <si>
    <t>4725</t>
  </si>
  <si>
    <t>Розничная торговля напитками в специализированных магазинах</t>
  </si>
  <si>
    <t>47251</t>
  </si>
  <si>
    <t>Розничная торговля алкогольными, слабоалкогольными напитками и пивом в специализированных магазинах</t>
  </si>
  <si>
    <t>47252</t>
  </si>
  <si>
    <t>Розничная торговля безалкогольными напитками в специализированных магазинах</t>
  </si>
  <si>
    <t>Розничная торговля табачными изделиями в специализированных магазинах</t>
  </si>
  <si>
    <t>47260</t>
  </si>
  <si>
    <t>4729</t>
  </si>
  <si>
    <t>Оптовая торговля прочими промежуточными продуктами</t>
  </si>
  <si>
    <t>Оптовая торговля отходами и ломом</t>
  </si>
  <si>
    <t>Оптовая торговля ломом и отходами черных и цветных металлов</t>
  </si>
  <si>
    <t>Оптовая торговля ломом драгоценных металлов и драгоценных камней</t>
  </si>
  <si>
    <t>Оптовая торговля станками</t>
  </si>
  <si>
    <t>Общее строительство зданий</t>
  </si>
  <si>
    <t>Подготовка строительного участка</t>
  </si>
  <si>
    <t>Финансовый лизинг</t>
  </si>
  <si>
    <t>Страхование жизни</t>
  </si>
  <si>
    <t>Прочая розничная торговля продуктами питания в специализированных магазинах</t>
  </si>
  <si>
    <t>47291</t>
  </si>
  <si>
    <t>Розничная торговля молочными продуктами, яйцами, пищевыми маслами и жирами в специализированных магазинах</t>
  </si>
  <si>
    <t>47299</t>
  </si>
  <si>
    <t>Розничная торговля прочими продуктами питания в специализированных магазинах, не включенными в другие группировки</t>
  </si>
  <si>
    <t>473</t>
  </si>
  <si>
    <t>Розничная торговля топливом в специализированных магазинах</t>
  </si>
  <si>
    <t>4730</t>
  </si>
  <si>
    <t>47300</t>
  </si>
  <si>
    <t>474</t>
  </si>
  <si>
    <t>Розничная торговля компьютерами, программным обеспечением и коммуникационным оборудованием в специализированных магазинах</t>
  </si>
  <si>
    <t>4741</t>
  </si>
  <si>
    <t>Розничная торговля компьютерами, периферийным компьютерным оборудованием и программным обеспечением в специализированных магазинах</t>
  </si>
  <si>
    <t>47410</t>
  </si>
  <si>
    <t>4742</t>
  </si>
  <si>
    <t>Розничная торговля коммуникационным оборудованием в специализированных магазинах</t>
  </si>
  <si>
    <t>47420</t>
  </si>
  <si>
    <t>4743</t>
  </si>
  <si>
    <t>Розничная торговля радио- и телевизионным оборудованием в специализированных магазинах</t>
  </si>
  <si>
    <t>47430</t>
  </si>
  <si>
    <t>475</t>
  </si>
  <si>
    <t>Розничная торговля прочими бытовыми товарами в специализированных магазинах</t>
  </si>
  <si>
    <t>4751</t>
  </si>
  <si>
    <t>Розничная торговля текстильными изделиями в специализированных магазинах</t>
  </si>
  <si>
    <t>47510</t>
  </si>
  <si>
    <t>4752</t>
  </si>
  <si>
    <t>Розничная торговля скобяными изделиями, лакокрасочными материалами и стеклом в специализированных магазинах</t>
  </si>
  <si>
    <t>47520</t>
  </si>
  <si>
    <t>4753</t>
  </si>
  <si>
    <t>Розничная торговля коврами, обоями и напольными покрытиями в специализированных магазинах</t>
  </si>
  <si>
    <t>47530</t>
  </si>
  <si>
    <t>4754</t>
  </si>
  <si>
    <t>Розничная торговля электрическими бытовыми приборами в специализированных магазинах</t>
  </si>
  <si>
    <t>47540</t>
  </si>
  <si>
    <t>4759</t>
  </si>
  <si>
    <t>Розничная торговля мебелью, осветительным оборудованием и прочими бытовыми товарами, не включенными в другие группировки, в специализированных магазинах</t>
  </si>
  <si>
    <t>47591</t>
  </si>
  <si>
    <t>Розничная торговля мебелью в специализированных магазинах</t>
  </si>
  <si>
    <t>47592</t>
  </si>
  <si>
    <t>Розничная торговля осветительным оборудованием и прочими бытовыми товарами в специализированных магазинах</t>
  </si>
  <si>
    <t>476</t>
  </si>
  <si>
    <t>Розничная торговля товарами культурно-развлекательного характера в специализированных магазинах</t>
  </si>
  <si>
    <t>4761</t>
  </si>
  <si>
    <t>Розничная торговля книгами в специализированных магазинах</t>
  </si>
  <si>
    <t>47610</t>
  </si>
  <si>
    <t>4762</t>
  </si>
  <si>
    <t>Розничная торговля газетами, журналами и канцелярскими товарами в специализированных магазинах</t>
  </si>
  <si>
    <t>47620</t>
  </si>
  <si>
    <t>4763</t>
  </si>
  <si>
    <t>Розничная торговля аудио- и видеозаписями в специализированных магазинах</t>
  </si>
  <si>
    <t>47630</t>
  </si>
  <si>
    <t>4764</t>
  </si>
  <si>
    <t>Розничная торговля спортивным оборудованием и инвентарем в специализированных магазинах</t>
  </si>
  <si>
    <t>47640</t>
  </si>
  <si>
    <t>4765</t>
  </si>
  <si>
    <t>Розничная торговля играми и игрушками в специализированных магазинах</t>
  </si>
  <si>
    <t>47650</t>
  </si>
  <si>
    <t>477</t>
  </si>
  <si>
    <t>Розничная торговля прочими товарами в специализированных магазинах, не включенными в другие группировки</t>
  </si>
  <si>
    <t>4771</t>
  </si>
  <si>
    <t>Розничная торговля одеждой в специализированных магазинах</t>
  </si>
  <si>
    <t>47710</t>
  </si>
  <si>
    <t>4772</t>
  </si>
  <si>
    <t>Розничная торговля обувью, кожаными изделиями и дорожными принадлежностями в специализированных магазинах</t>
  </si>
  <si>
    <t>47721</t>
  </si>
  <si>
    <t>Розничная торговля обувью в специализированных магазинах</t>
  </si>
  <si>
    <t>47722</t>
  </si>
  <si>
    <t>Розничная торговля кожаными изделиями и дорожными принадлежностями в специализированных магазинах</t>
  </si>
  <si>
    <t>4773</t>
  </si>
  <si>
    <t>Розничная торговля фармацевтическими препаратами в специализированных магазинах (аптеках, ветеринарных аптеках)</t>
  </si>
  <si>
    <t>47730</t>
  </si>
  <si>
    <t>4774</t>
  </si>
  <si>
    <t>Розничная торговля медицинскими и ортопедическими изделиями в специализированных магазинах</t>
  </si>
  <si>
    <t>47740</t>
  </si>
  <si>
    <t>4775</t>
  </si>
  <si>
    <t>Розничная торговля парфюмерными и косметическими товарами в специализированных магазинах</t>
  </si>
  <si>
    <t>47750</t>
  </si>
  <si>
    <t>4776</t>
  </si>
  <si>
    <t>Розничная торговля цветами, комнатными растениями, семенами, удобрениями, домашними животными и кормами для домашних животных в специализированных магазинах</t>
  </si>
  <si>
    <t>47760</t>
  </si>
  <si>
    <t>4777</t>
  </si>
  <si>
    <t>Розничная торговля часами и ювелирными изделиями в специализированных магазинах</t>
  </si>
  <si>
    <t>47770</t>
  </si>
  <si>
    <t>4778</t>
  </si>
  <si>
    <t>Прочая розничная торговля непродовольственными товарами в специализированных магазинах</t>
  </si>
  <si>
    <t>47780</t>
  </si>
  <si>
    <t>4779</t>
  </si>
  <si>
    <t>Розничная торговля подержанными товарами в специализированных магазинах</t>
  </si>
  <si>
    <t>47790</t>
  </si>
  <si>
    <t>478</t>
  </si>
  <si>
    <t>Розничная торговля в палатках, киосках и на рынках</t>
  </si>
  <si>
    <t>4781</t>
  </si>
  <si>
    <t>Розничная торговля продуктами питания, напитками и табачными изделиями в палатках, киосках и на рынках</t>
  </si>
  <si>
    <t>47810</t>
  </si>
  <si>
    <t>4782</t>
  </si>
  <si>
    <t>Розничная торговля одеждой, обувью и текстильными изделиями в палатках, киосках и на рынках</t>
  </si>
  <si>
    <t>47820</t>
  </si>
  <si>
    <t>4789</t>
  </si>
  <si>
    <t>Розничная торговля прочими товарами в палатках, киосках и на рынках</t>
  </si>
  <si>
    <t>47890</t>
  </si>
  <si>
    <t>479</t>
  </si>
  <si>
    <t>Розничная торговля вне магазинов, палаток, киосков, рынков</t>
  </si>
  <si>
    <t>4791</t>
  </si>
  <si>
    <t>Розничная торговля путем заказа товаров по почте и через сеть Интернет</t>
  </si>
  <si>
    <t>47910</t>
  </si>
  <si>
    <t>4799</t>
  </si>
  <si>
    <t>Прочая розничная торговля вне магазинов, палаток, киосков и рынков</t>
  </si>
  <si>
    <t>47990</t>
  </si>
  <si>
    <t>49</t>
  </si>
  <si>
    <t>ДЕЯТЕЛЬНОСТЬ СУХОПУТНОГО И ТРУБОПРОВОДНОГО ТРАНСПОРТА</t>
  </si>
  <si>
    <t>491</t>
  </si>
  <si>
    <t>Деятельность пассажирского железнодорожного транспорта в междугородном и международном сообщениях</t>
  </si>
  <si>
    <t>4910</t>
  </si>
  <si>
    <t>49100</t>
  </si>
  <si>
    <t>492</t>
  </si>
  <si>
    <t>Деятельность грузового железнодорожного транспорта</t>
  </si>
  <si>
    <t>4920</t>
  </si>
  <si>
    <t>49200</t>
  </si>
  <si>
    <t>493</t>
  </si>
  <si>
    <t>Деятельность прочего пассажирского сухопутного транспорта</t>
  </si>
  <si>
    <t>4931</t>
  </si>
  <si>
    <t>Деятельность сухопутного транспорта при городских и пригородных пассажирских перевозках</t>
  </si>
  <si>
    <t>49311</t>
  </si>
  <si>
    <t>Городские и пригородные перевозки автобусами в регулярном сообщении</t>
  </si>
  <si>
    <t>49312</t>
  </si>
  <si>
    <t>49313</t>
  </si>
  <si>
    <t>49314</t>
  </si>
  <si>
    <t>49315</t>
  </si>
  <si>
    <t>Перевозки железнодорожным транспортом в городском и пригородном сообщении</t>
  </si>
  <si>
    <t>49319</t>
  </si>
  <si>
    <t>Перевозки прочими видами транспорта в городском и пригородном сообщении</t>
  </si>
  <si>
    <t>4932</t>
  </si>
  <si>
    <t>49320</t>
  </si>
  <si>
    <t>4939</t>
  </si>
  <si>
    <t>Деятельность прочего пассажирского сухопутного транспорта, не включенного в другие группировки</t>
  </si>
  <si>
    <t>49391</t>
  </si>
  <si>
    <t>Перевозки автобусами, кроме городских и пригородных в регулярном сообщении</t>
  </si>
  <si>
    <t>49399</t>
  </si>
  <si>
    <t>Перевозки прочим пассажирским сухопутным транспортом, не включенные в другие группировки</t>
  </si>
  <si>
    <t>494</t>
  </si>
  <si>
    <t>Деятельность грузового автомобильного транспорта и предоставление услуг по переезду (перемещению)</t>
  </si>
  <si>
    <t>4941</t>
  </si>
  <si>
    <t>Деятельность грузового автомобильного транспорта</t>
  </si>
  <si>
    <t>49410</t>
  </si>
  <si>
    <t>4942</t>
  </si>
  <si>
    <t>Предоставление услуг по переезду (перемещению)</t>
  </si>
  <si>
    <t>49420</t>
  </si>
  <si>
    <t>495</t>
  </si>
  <si>
    <t>Деятельность трубопроводного транспорта</t>
  </si>
  <si>
    <t>4950</t>
  </si>
  <si>
    <t>49501</t>
  </si>
  <si>
    <t>Транспортировка по трубопроводам нефти</t>
  </si>
  <si>
    <t>49502</t>
  </si>
  <si>
    <t>Транспортировка по трубопроводам нефтепродуктов</t>
  </si>
  <si>
    <t>49503</t>
  </si>
  <si>
    <t>Транспортировка по трубопроводам газа</t>
  </si>
  <si>
    <t>49509</t>
  </si>
  <si>
    <t>Прочая деятельность трубопроводного транспорта</t>
  </si>
  <si>
    <t>ДЕЯТЕЛЬНОСТЬ ВОДНОГО ТРАНСПОРТА</t>
  </si>
  <si>
    <t>Деятельность пассажирского морского и прибрежного транспорта</t>
  </si>
  <si>
    <t>50100</t>
  </si>
  <si>
    <t>Деятельность грузового морского и прибрежного транспорта</t>
  </si>
  <si>
    <t>Деятельность пассажирского речного транспорта</t>
  </si>
  <si>
    <t>50300</t>
  </si>
  <si>
    <t>Деятельность грузового речного транспорта</t>
  </si>
  <si>
    <t>50400</t>
  </si>
  <si>
    <t>ДЕЯТЕЛЬНОСТЬ ВОЗДУШНОГО ТРАНСПОРТА</t>
  </si>
  <si>
    <t>Деятельность пассажирского воздушного транспорта</t>
  </si>
  <si>
    <t>5110</t>
  </si>
  <si>
    <t>51100</t>
  </si>
  <si>
    <t>Деятельность грузового воздушного транспорта и космического транспорта</t>
  </si>
  <si>
    <t>Деятельность грузового воздушного транспорта</t>
  </si>
  <si>
    <t>СКЛАДИРОВАНИЕ И ВСПОМОГАТЕЛЬНАЯ ТРАНСПОРТНАЯ ДЕЯТЕЛЬНОСТЬ</t>
  </si>
  <si>
    <t>Складирование и хранение</t>
  </si>
  <si>
    <t>5210</t>
  </si>
  <si>
    <t>52100</t>
  </si>
  <si>
    <t>Вспомогательная деятельность в области перевозок</t>
  </si>
  <si>
    <t>Вспомогательная деятельность сухопутного транспорта</t>
  </si>
  <si>
    <t>52211</t>
  </si>
  <si>
    <t>Деятельность по эксплуатации железных дорог</t>
  </si>
  <si>
    <t>52212</t>
  </si>
  <si>
    <t>Деятельность по эксплуатации автомобильных дорог</t>
  </si>
  <si>
    <t>52213</t>
  </si>
  <si>
    <t>Деятельность терминалов</t>
  </si>
  <si>
    <t>52214</t>
  </si>
  <si>
    <t>Услуги автомобильных стоянок</t>
  </si>
  <si>
    <t>52219</t>
  </si>
  <si>
    <t>Прочая вспомогательная деятельность сухопутного транспорта, не включенная в другие группировки</t>
  </si>
  <si>
    <t>Вспомогательная деятельность водного транспорта</t>
  </si>
  <si>
    <t>52220</t>
  </si>
  <si>
    <t>Вспомогательная деятельность воздушного транспорта</t>
  </si>
  <si>
    <t>52231</t>
  </si>
  <si>
    <t>52239</t>
  </si>
  <si>
    <t>5229</t>
  </si>
  <si>
    <t>Прочая вспомогательная деятельность в области перевозок</t>
  </si>
  <si>
    <t>52290</t>
  </si>
  <si>
    <t>53</t>
  </si>
  <si>
    <t>ПОЧТОВАЯ И КУРЬЕРСКАЯ ДЕЯТЕЛЬНОСТЬ</t>
  </si>
  <si>
    <t>531</t>
  </si>
  <si>
    <t>Почтовая деятельность в рамках предоставления услуг общего пользования</t>
  </si>
  <si>
    <t>5310</t>
  </si>
  <si>
    <t>53100</t>
  </si>
  <si>
    <t>532</t>
  </si>
  <si>
    <t>Прочая почтовая и курьерская деятельность</t>
  </si>
  <si>
    <t>5320</t>
  </si>
  <si>
    <t>53201</t>
  </si>
  <si>
    <t>Деятельность по местной доставке товаров на дом</t>
  </si>
  <si>
    <t>53209</t>
  </si>
  <si>
    <t>Прочая почтовая и курьерская деятельность, не включенная в другие группировки</t>
  </si>
  <si>
    <t>УСЛУГИ ПО ВРЕМЕННОМУ ПРОЖИВАНИЮ</t>
  </si>
  <si>
    <t>Предоставление услуг гостиницами и аналогичными местами для проживания</t>
  </si>
  <si>
    <t>5510</t>
  </si>
  <si>
    <t>55101</t>
  </si>
  <si>
    <t>Предоставление услуг гостиницами и аналогичными местами для проживания с ресторанами</t>
  </si>
  <si>
    <t>55102</t>
  </si>
  <si>
    <t>Предоставление услуг гостиницами и аналогичными местами для проживания без ресторанов</t>
  </si>
  <si>
    <t>Предоставление жилья на выходные дни и прочие периоды краткосрочного проживания</t>
  </si>
  <si>
    <t>5520</t>
  </si>
  <si>
    <t>55200</t>
  </si>
  <si>
    <t>Предоставление мест для проживания на территории кемпингов, лагерей</t>
  </si>
  <si>
    <t>559</t>
  </si>
  <si>
    <t>5590</t>
  </si>
  <si>
    <t>55900</t>
  </si>
  <si>
    <t>56</t>
  </si>
  <si>
    <t>УСЛУГИ ПО ОБЩЕСТВЕННОМУ ПИТАНИЮ</t>
  </si>
  <si>
    <t>561</t>
  </si>
  <si>
    <t>Деятельность ресторанов</t>
  </si>
  <si>
    <t>5610</t>
  </si>
  <si>
    <t>56100</t>
  </si>
  <si>
    <t>562</t>
  </si>
  <si>
    <t>Обслуживание мероприятий и прочие услуги по общественному питанию</t>
  </si>
  <si>
    <t>5621</t>
  </si>
  <si>
    <t>Обслуживание мероприятий и поставка готовой пищи на заказ</t>
  </si>
  <si>
    <t>56210</t>
  </si>
  <si>
    <t>5629</t>
  </si>
  <si>
    <t>Прочие услуги по общественному питанию</t>
  </si>
  <si>
    <t>56290</t>
  </si>
  <si>
    <t>563</t>
  </si>
  <si>
    <t>Деятельность баров</t>
  </si>
  <si>
    <t>5630</t>
  </si>
  <si>
    <t>56300</t>
  </si>
  <si>
    <t>58</t>
  </si>
  <si>
    <t>581</t>
  </si>
  <si>
    <t>Издание книг, периодических публикаций и другие виды издательской деятельности</t>
  </si>
  <si>
    <t>5811</t>
  </si>
  <si>
    <t>58110</t>
  </si>
  <si>
    <t>5812</t>
  </si>
  <si>
    <t>Издание справочников и адресных списков</t>
  </si>
  <si>
    <t>58120</t>
  </si>
  <si>
    <t>5813</t>
  </si>
  <si>
    <t>58130</t>
  </si>
  <si>
    <t>5814</t>
  </si>
  <si>
    <t>58140</t>
  </si>
  <si>
    <t>5819</t>
  </si>
  <si>
    <t>58191</t>
  </si>
  <si>
    <t>Издание бланков ценных бумаг и документов с определенной степенью защиты, документов с определенной степенью защиты</t>
  </si>
  <si>
    <t>58199</t>
  </si>
  <si>
    <t>Прочие виды издательской деятельности, не включенные в другие группировки</t>
  </si>
  <si>
    <t>582</t>
  </si>
  <si>
    <t>Издание программного обеспечения</t>
  </si>
  <si>
    <t>5821</t>
  </si>
  <si>
    <t>Издание компьютерных игр</t>
  </si>
  <si>
    <t>58210</t>
  </si>
  <si>
    <t>5829</t>
  </si>
  <si>
    <t>Издание прочего программного обеспечения</t>
  </si>
  <si>
    <t>58290</t>
  </si>
  <si>
    <t>59</t>
  </si>
  <si>
    <t>Производство кино-, видеофильмов и телевизионных программ, деятельность в сфере звукозаписи и издания музыкальных произведений</t>
  </si>
  <si>
    <t>591</t>
  </si>
  <si>
    <t>Деятельность по производству, распространению кино-, видеофильмов и телевизионных программ, показу кинофильмов</t>
  </si>
  <si>
    <t>5911</t>
  </si>
  <si>
    <t>Деятельность по производству кино-, видеофильмов и телевизионных программ</t>
  </si>
  <si>
    <t>59110</t>
  </si>
  <si>
    <t>5912</t>
  </si>
  <si>
    <t>Постпроизводственный этап изготовления кино-, видеофильмов и телевизионных программ</t>
  </si>
  <si>
    <t>59120</t>
  </si>
  <si>
    <t>5913</t>
  </si>
  <si>
    <t>Деятельность по распространению кино-, видеофильмов и телевизионных программ</t>
  </si>
  <si>
    <t>59130</t>
  </si>
  <si>
    <t>5914</t>
  </si>
  <si>
    <t>Деятельность по показу кинофильмов</t>
  </si>
  <si>
    <t>59140</t>
  </si>
  <si>
    <t>592</t>
  </si>
  <si>
    <t>Деятельность в сфере звукозаписи и издания музыкальных произведений</t>
  </si>
  <si>
    <t>5920</t>
  </si>
  <si>
    <t>59200</t>
  </si>
  <si>
    <t>Деятельность по созданию программ. Радио- и телевещание</t>
  </si>
  <si>
    <t>Радиовещание</t>
  </si>
  <si>
    <t>Деятельность по созданию телевизионных программ и телевещание</t>
  </si>
  <si>
    <t>6020</t>
  </si>
  <si>
    <t>60200</t>
  </si>
  <si>
    <t>ДЕЯТЕЛЬНОСТЬ В ОБЛАСТИ ТЕЛЕКОММУНИКАЦИЙ</t>
  </si>
  <si>
    <t>Деятельность в области проводной связи</t>
  </si>
  <si>
    <t>Деятельность в области беспроводной связи</t>
  </si>
  <si>
    <t>613</t>
  </si>
  <si>
    <t>Деятельность в области спутниковой связи</t>
  </si>
  <si>
    <t>6130</t>
  </si>
  <si>
    <t>61300</t>
  </si>
  <si>
    <t>619</t>
  </si>
  <si>
    <t>Прочая деятельность в области телекоммуникаций</t>
  </si>
  <si>
    <t>6190</t>
  </si>
  <si>
    <t>61900</t>
  </si>
  <si>
    <t>Компьютерное программирование, консультационные и другие сопутствующие услуги</t>
  </si>
  <si>
    <t>620</t>
  </si>
  <si>
    <t>6201</t>
  </si>
  <si>
    <t>Деятельность в области компьютерного программирования</t>
  </si>
  <si>
    <t>62010</t>
  </si>
  <si>
    <t>6202</t>
  </si>
  <si>
    <t>Консультационные услуги в области компьютерных технологий</t>
  </si>
  <si>
    <t>62020</t>
  </si>
  <si>
    <t>6203</t>
  </si>
  <si>
    <t>Деятельность по управлению компьютерными системами</t>
  </si>
  <si>
    <t>62030</t>
  </si>
  <si>
    <t>6209</t>
  </si>
  <si>
    <t>Прочие виды деятельности в области информационных технологий и обслуживания компьютерной техники</t>
  </si>
  <si>
    <t>62090</t>
  </si>
  <si>
    <t>Деятельность в области информационного обслуживания</t>
  </si>
  <si>
    <t>Обработка данных, предоставление услуг по размещению информации и связанная с этим деятельность; деятельность веб-порталов</t>
  </si>
  <si>
    <t>Обработка данных, предоставление услуг по размещению информации и связанная с этим деятельность</t>
  </si>
  <si>
    <t>Деятельность веб-порталов</t>
  </si>
  <si>
    <t>639</t>
  </si>
  <si>
    <t>Деятельность информационных агентств и прочие виды информационного обслуживания</t>
  </si>
  <si>
    <t>6391</t>
  </si>
  <si>
    <t>63910</t>
  </si>
  <si>
    <t>6399</t>
  </si>
  <si>
    <t>Прочие виды информационного обслуживания, не включенные в другие группировки</t>
  </si>
  <si>
    <t>63990</t>
  </si>
  <si>
    <t>ФИНАНСОВЫЕ УСЛУГИ, КРОМЕ СТРАХОВАНИЯ И ДОПОЛНИТЕЛЬНОГО ПЕНСИОННОГО ОБЕСПЕЧЕНИЯ</t>
  </si>
  <si>
    <t>6419</t>
  </si>
  <si>
    <t>64191</t>
  </si>
  <si>
    <t>64199</t>
  </si>
  <si>
    <t>Денежное посредничество прочих финансовых организаций</t>
  </si>
  <si>
    <t>Деятельность холдинговых компаний</t>
  </si>
  <si>
    <t>643</t>
  </si>
  <si>
    <t>Деятельность трастовых компаний, инвестиционных фондов и аналогичных финансовых организаций</t>
  </si>
  <si>
    <t>6430</t>
  </si>
  <si>
    <t>64300</t>
  </si>
  <si>
    <t>649</t>
  </si>
  <si>
    <t>Прочие финансовые услуги, кроме страхования и дополнительного пенсионного обеспечения</t>
  </si>
  <si>
    <t>6491</t>
  </si>
  <si>
    <t>64910</t>
  </si>
  <si>
    <t>6492</t>
  </si>
  <si>
    <t>64920</t>
  </si>
  <si>
    <t>6499</t>
  </si>
  <si>
    <t>Прочие финансовые услуги, кроме страхования и дополнительного пенсионного обеспечения, не включенные в другие группировки</t>
  </si>
  <si>
    <t>64991</t>
  </si>
  <si>
    <t>Дилерская деятельность по ценным бумагам</t>
  </si>
  <si>
    <t>64999</t>
  </si>
  <si>
    <t>Прочие финансовые услуги, не включенные в другие группировки</t>
  </si>
  <si>
    <t>СТРАХОВАНИЕ, ПЕРЕСТРАХОВАНИЕ И ДОПОЛНИТЕЛЬНОЕ ПЕНСИОННОЕ ОБЕСПЕЧЕНИЕ, КРОМЕ ОБЯЗАТЕЛЬНОГО СОЦИАЛЬНОГО СТРАХОВАНИЯ</t>
  </si>
  <si>
    <t>65120</t>
  </si>
  <si>
    <t>Перестрахование</t>
  </si>
  <si>
    <t>6520</t>
  </si>
  <si>
    <t>65200</t>
  </si>
  <si>
    <t>653</t>
  </si>
  <si>
    <t>Дополнительное пенсионное обеспечение</t>
  </si>
  <si>
    <t>6530</t>
  </si>
  <si>
    <t>65300</t>
  </si>
  <si>
    <t>ВСПОМОГАТЕЛЬНАЯ ДЕЯТЕЛЬНОСТЬ В СФЕРЕ ФИНАНСОВЫХ УСЛУГ И СТРАХОВАНИЯ</t>
  </si>
  <si>
    <t>661</t>
  </si>
  <si>
    <t>Вспомогательная деятельность в сфере финансовых услуг, кроме страхования и дополнительного пенсионного обеспечения</t>
  </si>
  <si>
    <t>6611</t>
  </si>
  <si>
    <t>66111</t>
  </si>
  <si>
    <t>66112</t>
  </si>
  <si>
    <t>6612</t>
  </si>
  <si>
    <t>Брокерская деятельность по сделкам с ценными бумагами и товарами</t>
  </si>
  <si>
    <t>66121</t>
  </si>
  <si>
    <t>Брокерская деятельность по сделкам с ценными бумагами</t>
  </si>
  <si>
    <t>66122</t>
  </si>
  <si>
    <t>Деятельность по доверительному управлению ценными бумагами</t>
  </si>
  <si>
    <t>66123</t>
  </si>
  <si>
    <t>Брокерская деятельность по сделкам с товарами</t>
  </si>
  <si>
    <t>6619</t>
  </si>
  <si>
    <t>Прочая вспомогательная деятельность в сфере финансовых услуг, кроме страхования и дополнительного пенсионного обеспечения</t>
  </si>
  <si>
    <t>66190</t>
  </si>
  <si>
    <t>662</t>
  </si>
  <si>
    <t>Вспомогательная деятельность в сфере страхования и дополнительного пенсионного обеспечения</t>
  </si>
  <si>
    <t>6621</t>
  </si>
  <si>
    <t>Деятельность по оценке страховых рисков и убытков</t>
  </si>
  <si>
    <t>66210</t>
  </si>
  <si>
    <t>6622</t>
  </si>
  <si>
    <t>Деятельность страховых агентов и брокеров</t>
  </si>
  <si>
    <t>66220</t>
  </si>
  <si>
    <t>6629</t>
  </si>
  <si>
    <t>Прочая вспомогательная деятельность в сфере страхования и дополнительного пенсионного обеспечения</t>
  </si>
  <si>
    <t>66290</t>
  </si>
  <si>
    <t>663</t>
  </si>
  <si>
    <t>Деятельность по управлению фондами</t>
  </si>
  <si>
    <t>6630</t>
  </si>
  <si>
    <t>66300</t>
  </si>
  <si>
    <t>68</t>
  </si>
  <si>
    <t>ОПЕРАЦИИ С НЕДВИЖИМЫМ ИМУЩЕСТВОМ</t>
  </si>
  <si>
    <t>681</t>
  </si>
  <si>
    <t>6810</t>
  </si>
  <si>
    <t>68100</t>
  </si>
  <si>
    <t>682</t>
  </si>
  <si>
    <t>Сдача внаем собственного и арендуемого недвижимого имущества</t>
  </si>
  <si>
    <t>6820</t>
  </si>
  <si>
    <t>68200</t>
  </si>
  <si>
    <t>683</t>
  </si>
  <si>
    <t>6831</t>
  </si>
  <si>
    <t>68311</t>
  </si>
  <si>
    <t>Оценка недвижимого имущества, кроме оценки в связи со страхованием</t>
  </si>
  <si>
    <t>68319</t>
  </si>
  <si>
    <t>Прочая деятельность агентств по операциям с недвижимым имуществом</t>
  </si>
  <si>
    <t>6832</t>
  </si>
  <si>
    <t>68320</t>
  </si>
  <si>
    <t>69</t>
  </si>
  <si>
    <t>ДЕЯТЕЛЬНОСТЬ В ОБЛАСТИ ПРАВА И БУХГАЛТЕРСКОГО УЧЕТА</t>
  </si>
  <si>
    <t>691</t>
  </si>
  <si>
    <t>6910</t>
  </si>
  <si>
    <t>69101</t>
  </si>
  <si>
    <t>69102</t>
  </si>
  <si>
    <t>Нотариальные услуги</t>
  </si>
  <si>
    <t>69109</t>
  </si>
  <si>
    <t>692</t>
  </si>
  <si>
    <t>Деятельность в области бухгалтерского учета и аудита; консультирование по налогообложению</t>
  </si>
  <si>
    <t>6920</t>
  </si>
  <si>
    <t>69201</t>
  </si>
  <si>
    <t>69202</t>
  </si>
  <si>
    <t>Деятельность в области бухгалтерского учета; консультирование по налогообложению</t>
  </si>
  <si>
    <t>ДЕЯТЕЛЬНОСТЬ ГОЛОВНЫХ ОРГАНИЗАЦИЙ; КОНСУЛЬТИРОВАНИЕ ПО ВОПРОСАМ УПРАВЛЕНИЯ</t>
  </si>
  <si>
    <t>Деятельность головных организаций</t>
  </si>
  <si>
    <t>7010</t>
  </si>
  <si>
    <t>70100</t>
  </si>
  <si>
    <t>Консультирование по вопросам управления</t>
  </si>
  <si>
    <t>7021</t>
  </si>
  <si>
    <t>Деятельность по связям с общественностью</t>
  </si>
  <si>
    <t>70210</t>
  </si>
  <si>
    <t>7022</t>
  </si>
  <si>
    <t>Консультирование по вопросам коммерческой деятельности и прочее консультирование по вопросам управления</t>
  </si>
  <si>
    <t>70220</t>
  </si>
  <si>
    <t>ДЕЯТЕЛЬНОСТЬ В ОБЛАСТИ АРХИТЕКТУРЫ, ИНЖЕНЕРНЫХ ИЗЫСКАНИЙ, ТЕХНИЧЕСКИХ ИСПЫТАНИЙ И АНАЛИЗА</t>
  </si>
  <si>
    <t>7111</t>
  </si>
  <si>
    <t>Деятельность в области архитектуры</t>
  </si>
  <si>
    <t>71110</t>
  </si>
  <si>
    <t>7112</t>
  </si>
  <si>
    <t>Инженерные изыскания и предоставление технических консультаций в этой области</t>
  </si>
  <si>
    <t>71121</t>
  </si>
  <si>
    <t>Инженерно-техническое проектирование и предоставление технических консультаций в этой области</t>
  </si>
  <si>
    <t>71122</t>
  </si>
  <si>
    <t>71123</t>
  </si>
  <si>
    <t>Геодезическая и картографическая деятельность (без научных исследований и разработок)</t>
  </si>
  <si>
    <t>Технические испытания, исследования, анализ и сертификация</t>
  </si>
  <si>
    <t>7120</t>
  </si>
  <si>
    <t>71200</t>
  </si>
  <si>
    <t>НАУЧНЫЕ ИССЛЕДОВАНИЯ И РАЗРАБОТКИ</t>
  </si>
  <si>
    <t>Научные исследования и разработки в области естественных и технических наук</t>
  </si>
  <si>
    <t>7211</t>
  </si>
  <si>
    <t>Научные исследования и разработки в области биотехнологий</t>
  </si>
  <si>
    <t>72110</t>
  </si>
  <si>
    <t>7219</t>
  </si>
  <si>
    <t>Прочие научные исследования и разработки в области естественных и технических наук, кроме биотехнологий</t>
  </si>
  <si>
    <t>72191</t>
  </si>
  <si>
    <t>Научные исследования и разработки в области естественных наук</t>
  </si>
  <si>
    <t>72192</t>
  </si>
  <si>
    <t>Научные исследования и разработки в области технических наук</t>
  </si>
  <si>
    <t>Научные исследования и разработки в области общественных и гуманитарных наук</t>
  </si>
  <si>
    <t>РЕКЛАМНАЯ ДЕЯТЕЛЬНОСТЬ И ИЗУЧЕНИЕ КОНЪЮНКТУРЫ РЫНКА</t>
  </si>
  <si>
    <t>7311</t>
  </si>
  <si>
    <t>Деятельность по созданию рекламы</t>
  </si>
  <si>
    <t>73110</t>
  </si>
  <si>
    <t>7312</t>
  </si>
  <si>
    <t>Деятельность по размещению рекламы в средствах массовой информации</t>
  </si>
  <si>
    <t>73120</t>
  </si>
  <si>
    <t>Исследование конъюнктуры рынка и изучение общественного мнения</t>
  </si>
  <si>
    <t>ПРОЧАЯ ПРОФЕССИОНАЛЬНАЯ, НАУЧНАЯ И ТЕХНИЧЕСКАЯ ДЕЯТЕЛЬНОСТЬ</t>
  </si>
  <si>
    <t>Специализированные работы по дизайну</t>
  </si>
  <si>
    <t>7410</t>
  </si>
  <si>
    <t>74100</t>
  </si>
  <si>
    <t>74200</t>
  </si>
  <si>
    <t>Деятельность по письменному и устному переводу</t>
  </si>
  <si>
    <t>749</t>
  </si>
  <si>
    <t>Прочая профессиональная, научная и техническая деятельность, не включенная в другие группировки</t>
  </si>
  <si>
    <t>7490</t>
  </si>
  <si>
    <t>74901</t>
  </si>
  <si>
    <t>Деятельность по оценке, кроме оценки, связанной с недвижимым имуществом или страхованием</t>
  </si>
  <si>
    <t>74909</t>
  </si>
  <si>
    <t>Иная профессиональная, научная и техническая деятельность</t>
  </si>
  <si>
    <t>ВЕТЕРИНАРНАЯ ДЕЯТЕЛЬНОСТЬ</t>
  </si>
  <si>
    <t>750</t>
  </si>
  <si>
    <t>7500</t>
  </si>
  <si>
    <t>75000</t>
  </si>
  <si>
    <t>77</t>
  </si>
  <si>
    <t>АРЕНДА, ПРОКАТ, ЛИЗИНГ</t>
  </si>
  <si>
    <t>771</t>
  </si>
  <si>
    <t>Аренда и лизинг автомобилей</t>
  </si>
  <si>
    <t>7711</t>
  </si>
  <si>
    <t>Аренда и лизинг легковых автомобилей и грузовых автомобилей малой грузоподъемности</t>
  </si>
  <si>
    <t>77110</t>
  </si>
  <si>
    <t>7712</t>
  </si>
  <si>
    <t>Аренда прочих автомобильных транспортных средств</t>
  </si>
  <si>
    <t>77120</t>
  </si>
  <si>
    <t>772</t>
  </si>
  <si>
    <t>Аренда и лизинг предметов личного потребления и бытовых товаров</t>
  </si>
  <si>
    <t>7721</t>
  </si>
  <si>
    <t>Аренда и лизинг развлекательного и спортивного оборудования</t>
  </si>
  <si>
    <t>77210</t>
  </si>
  <si>
    <t>7722</t>
  </si>
  <si>
    <t>Прокат видеокассет и дисков</t>
  </si>
  <si>
    <t>77220</t>
  </si>
  <si>
    <t>7729</t>
  </si>
  <si>
    <t>Аренда и лизинг прочих предметов личного потребления и бытовых товаров</t>
  </si>
  <si>
    <t>77290</t>
  </si>
  <si>
    <t>773</t>
  </si>
  <si>
    <t>Аренда и лизинг прочих машин, оборудования и материальных активов</t>
  </si>
  <si>
    <t>7731</t>
  </si>
  <si>
    <t>Аренда и лизинг машин и оборудования для сельского и лесного хозяйства</t>
  </si>
  <si>
    <t>77310</t>
  </si>
  <si>
    <t>7732</t>
  </si>
  <si>
    <t>Аренда и лизинг строительных машин и оборудования</t>
  </si>
  <si>
    <t>77320</t>
  </si>
  <si>
    <t>7733</t>
  </si>
  <si>
    <t>Аренда и лизинг офисных машин и оборудования, включая вычислительную технику</t>
  </si>
  <si>
    <t>77330</t>
  </si>
  <si>
    <t>7734</t>
  </si>
  <si>
    <t>Аренда и лизинг водных транспортных средств и оборудования</t>
  </si>
  <si>
    <t>77340</t>
  </si>
  <si>
    <t>7735</t>
  </si>
  <si>
    <t>Аренда и лизинг воздушных транспортных средств</t>
  </si>
  <si>
    <t>77350</t>
  </si>
  <si>
    <t>7739</t>
  </si>
  <si>
    <t>Аренда и лизинг прочих машин, оборудования и материальных активов, не включенных в другие группировки</t>
  </si>
  <si>
    <t>77390</t>
  </si>
  <si>
    <t>774</t>
  </si>
  <si>
    <t>Аренда и лизинг продуктов интеллектуальной собственности и аналогичных продуктов, кроме объектов авторского права</t>
  </si>
  <si>
    <t>7740</t>
  </si>
  <si>
    <t>77400</t>
  </si>
  <si>
    <t>78</t>
  </si>
  <si>
    <t>ДЕЯТЕЛЬНОСТЬ В ОБЛАСТИ ТРУДОУСТРОЙСТВА</t>
  </si>
  <si>
    <t>781</t>
  </si>
  <si>
    <t>Деятельность агентств по трудоустройству</t>
  </si>
  <si>
    <t>7810</t>
  </si>
  <si>
    <t>78100</t>
  </si>
  <si>
    <t>782</t>
  </si>
  <si>
    <t>Деятельность по предоставлению временной рабочей силы</t>
  </si>
  <si>
    <t>7820</t>
  </si>
  <si>
    <t>78200</t>
  </si>
  <si>
    <t>783</t>
  </si>
  <si>
    <t>Прочая деятельность по обеспечению рабочей силой</t>
  </si>
  <si>
    <t>7830</t>
  </si>
  <si>
    <t>78300</t>
  </si>
  <si>
    <t>79</t>
  </si>
  <si>
    <t>ТУРИСТИЧЕСКАЯ ДЕЯТЕЛЬНОСТЬ; УСЛУГИ ПО БРОНИРОВАНИЮ И СОПУТСТВУЮЩАЯ ДЕЯТЕЛЬНОСТЬ</t>
  </si>
  <si>
    <t>791</t>
  </si>
  <si>
    <t>Туристическая деятельность</t>
  </si>
  <si>
    <t>7911</t>
  </si>
  <si>
    <t>Турагентская деятельность</t>
  </si>
  <si>
    <t>79110</t>
  </si>
  <si>
    <t>7912</t>
  </si>
  <si>
    <t>Туроператорская деятельность</t>
  </si>
  <si>
    <t>79120</t>
  </si>
  <si>
    <t>799</t>
  </si>
  <si>
    <t>Прочие услуги по бронированию и сопутствующая деятельность</t>
  </si>
  <si>
    <t>7990</t>
  </si>
  <si>
    <t>79901</t>
  </si>
  <si>
    <t>Прочие услуги по бронированию</t>
  </si>
  <si>
    <t>79902</t>
  </si>
  <si>
    <t>Экскурсионное обслуживание</t>
  </si>
  <si>
    <t>79909</t>
  </si>
  <si>
    <t>Прочая деятельность, сопутствующая туристической</t>
  </si>
  <si>
    <t>ДЕЯТЕЛЬНОСТЬ ПО ОБЕСПЕЧЕНИЮ БЕЗОПАСНОСТИ И РАССЛЕДОВАНИЯМ</t>
  </si>
  <si>
    <t>Деятельность по обеспечению безопасности частных лиц и имущества</t>
  </si>
  <si>
    <t>80100</t>
  </si>
  <si>
    <t>Деятельность в области систем обеспечения безопасности</t>
  </si>
  <si>
    <t>8020</t>
  </si>
  <si>
    <t>80200</t>
  </si>
  <si>
    <t>Деятельность по проведению расследований</t>
  </si>
  <si>
    <t>81</t>
  </si>
  <si>
    <t>ДЕЯТЕЛЬНОСТЬ В ОБЛАСТИ ОБСЛУЖИВАНИЯ ЗДАНИЙ И ТЕРРИТОРИЙ</t>
  </si>
  <si>
    <t>811</t>
  </si>
  <si>
    <t>Комплексные услуги по обслуживанию зданий</t>
  </si>
  <si>
    <t>8110</t>
  </si>
  <si>
    <t>81100</t>
  </si>
  <si>
    <t>812</t>
  </si>
  <si>
    <t>Деятельность по чистке и уборке</t>
  </si>
  <si>
    <t>8121</t>
  </si>
  <si>
    <t>Общая чистка и уборка зданий</t>
  </si>
  <si>
    <t>81210</t>
  </si>
  <si>
    <t>8122</t>
  </si>
  <si>
    <t>Прочая (специализированная) чистка и уборка зданий, промышленных машин и оборудования</t>
  </si>
  <si>
    <t>81220</t>
  </si>
  <si>
    <t>8129</t>
  </si>
  <si>
    <t>Прочие виды услуг по чистке и уборке</t>
  </si>
  <si>
    <t>81290</t>
  </si>
  <si>
    <t>813</t>
  </si>
  <si>
    <t>Деятельность по благоустройству и обслуживанию ландшафтных территорий</t>
  </si>
  <si>
    <t>8130</t>
  </si>
  <si>
    <t>81300</t>
  </si>
  <si>
    <t>82</t>
  </si>
  <si>
    <t>ДЕЯТЕЛЬНОСТЬ В ОБЛАСТИ ОФИСНОГО АДМИНИСТРАТИВНОГО И ВСПОМОГАТЕЛЬНОГО ОБСЛУЖИВАНИЯ, НАПРАВЛЕННОГО НА ПОДДЕРЖАНИЕ КОММЕРЧЕСКОЙ ДЕЯТЕЛЬНОСТИ</t>
  </si>
  <si>
    <t>821</t>
  </si>
  <si>
    <t>Деятельность в области офисного административного и вспомогательного обслуживания</t>
  </si>
  <si>
    <t>8211</t>
  </si>
  <si>
    <t>Деятельность по предоставлению комплексных офисных административных услуг</t>
  </si>
  <si>
    <t>82110</t>
  </si>
  <si>
    <t>Деятельность по копированию, подготовке документов и прочая специализированная офисная деятельность</t>
  </si>
  <si>
    <t>82190</t>
  </si>
  <si>
    <t>822</t>
  </si>
  <si>
    <t>Деятельность телефонных справочно-информационных служб</t>
  </si>
  <si>
    <t>8220</t>
  </si>
  <si>
    <t>82200</t>
  </si>
  <si>
    <t>823</t>
  </si>
  <si>
    <t>Организация конференций и профессиональных выставок</t>
  </si>
  <si>
    <t>8230</t>
  </si>
  <si>
    <t>82300</t>
  </si>
  <si>
    <t>829</t>
  </si>
  <si>
    <t>Деятельность по предоставлению вспомогательных коммерческих услуг, не включенная в другие группировки</t>
  </si>
  <si>
    <t>8291</t>
  </si>
  <si>
    <t>Деятельность агентств по сбору платежей и кредитных бюро</t>
  </si>
  <si>
    <t>82910</t>
  </si>
  <si>
    <t>8292</t>
  </si>
  <si>
    <t>Деятельность по упаковке товаров</t>
  </si>
  <si>
    <t>82920</t>
  </si>
  <si>
    <t>8299</t>
  </si>
  <si>
    <t>Прочая деятельность по предоставлению вспомогательных коммерческих услуг, не включенная в другие группировки</t>
  </si>
  <si>
    <t>82990</t>
  </si>
  <si>
    <t>84</t>
  </si>
  <si>
    <t>ГОСУДАРСТВЕННОЕ УПРАВЛЕНИЕ</t>
  </si>
  <si>
    <t>841</t>
  </si>
  <si>
    <t>Государственное управление общего характера, управление в социально-экономической сфере</t>
  </si>
  <si>
    <t>8411</t>
  </si>
  <si>
    <t>84111</t>
  </si>
  <si>
    <t>Деятельность центральных органов исполнительной и законодательной власти</t>
  </si>
  <si>
    <t>84112</t>
  </si>
  <si>
    <t>Деятельность исполнительных и распорядительных органов, органов самоуправления областного территориального уровня</t>
  </si>
  <si>
    <t>84113</t>
  </si>
  <si>
    <t>Деятельность исполнительных и распорядительных органов, органов самоуправления базового территориального уровня</t>
  </si>
  <si>
    <t>84114</t>
  </si>
  <si>
    <t>Деятельность исполнительных и распорядительных органов, органов самоуправления первичного территориального уровня</t>
  </si>
  <si>
    <t>84115</t>
  </si>
  <si>
    <t>Управление бюджетно-налоговой сферой</t>
  </si>
  <si>
    <t>84116</t>
  </si>
  <si>
    <t>84117</t>
  </si>
  <si>
    <t>Деятельность в области общегосударственного социально-экономического планирования, прогнозирования и статистики</t>
  </si>
  <si>
    <t>84119</t>
  </si>
  <si>
    <t>Прочие услуги государственного управления общего характера</t>
  </si>
  <si>
    <t>8412</t>
  </si>
  <si>
    <t>84120</t>
  </si>
  <si>
    <t>8413</t>
  </si>
  <si>
    <t>84130</t>
  </si>
  <si>
    <t>842</t>
  </si>
  <si>
    <t>8421</t>
  </si>
  <si>
    <t>84210</t>
  </si>
  <si>
    <t>8422</t>
  </si>
  <si>
    <t>84220</t>
  </si>
  <si>
    <t>8423</t>
  </si>
  <si>
    <t>84231</t>
  </si>
  <si>
    <t>Деятельность, связанная с судами</t>
  </si>
  <si>
    <t>84232</t>
  </si>
  <si>
    <t>Деятельность органов прокуратуры</t>
  </si>
  <si>
    <t>84233</t>
  </si>
  <si>
    <t>Управление тюрьмами</t>
  </si>
  <si>
    <t>8424</t>
  </si>
  <si>
    <t>84240</t>
  </si>
  <si>
    <t>8425</t>
  </si>
  <si>
    <t>84250</t>
  </si>
  <si>
    <t>843</t>
  </si>
  <si>
    <t>8430</t>
  </si>
  <si>
    <t>84300</t>
  </si>
  <si>
    <t>ОБРАЗОВАНИЕ</t>
  </si>
  <si>
    <t>8510</t>
  </si>
  <si>
    <t>85100</t>
  </si>
  <si>
    <t>85321</t>
  </si>
  <si>
    <t>85322</t>
  </si>
  <si>
    <t>85329</t>
  </si>
  <si>
    <t>Прочее техническое и профессиональное среднее образование, не включенное в другие группировки</t>
  </si>
  <si>
    <t>854</t>
  </si>
  <si>
    <t>Высшее и послесреднее образование</t>
  </si>
  <si>
    <t>8541</t>
  </si>
  <si>
    <t>Послесреднее образование</t>
  </si>
  <si>
    <t>85410</t>
  </si>
  <si>
    <t>8542</t>
  </si>
  <si>
    <t>85421</t>
  </si>
  <si>
    <t>85422</t>
  </si>
  <si>
    <t>855</t>
  </si>
  <si>
    <t>Прочие виды образования</t>
  </si>
  <si>
    <t>8551</t>
  </si>
  <si>
    <t>Образование в области спорта и отдыха</t>
  </si>
  <si>
    <t>85510</t>
  </si>
  <si>
    <t>8552</t>
  </si>
  <si>
    <t>Образование в области культуры</t>
  </si>
  <si>
    <t>85520</t>
  </si>
  <si>
    <t>8553</t>
  </si>
  <si>
    <t>85530</t>
  </si>
  <si>
    <t>8559</t>
  </si>
  <si>
    <t>Прочие виды образования, не включенные в другие группировки</t>
  </si>
  <si>
    <t>85590</t>
  </si>
  <si>
    <t>856</t>
  </si>
  <si>
    <t>Вспомогательные образовательные услуги</t>
  </si>
  <si>
    <t>8560</t>
  </si>
  <si>
    <t>85600</t>
  </si>
  <si>
    <t>86</t>
  </si>
  <si>
    <t>ЗДРАВООХРАНЕНИЕ</t>
  </si>
  <si>
    <t>861</t>
  </si>
  <si>
    <t>Деятельность организаций, оказывающих медицинскую помощь</t>
  </si>
  <si>
    <t>8610</t>
  </si>
  <si>
    <t>86101</t>
  </si>
  <si>
    <t>Деятельность организаций, оказывающих стационарную медицинскую помощь</t>
  </si>
  <si>
    <t>86102</t>
  </si>
  <si>
    <t>Деятельность родильных домов, домов ребенка</t>
  </si>
  <si>
    <t>86103</t>
  </si>
  <si>
    <t>Деятельность санаторно-курортных организаций с оказанием услуг медицинскими работниками</t>
  </si>
  <si>
    <t>86104</t>
  </si>
  <si>
    <t>Деятельность организаций, оказывающих амбулаторно-поликлиническую медицинскую помощь</t>
  </si>
  <si>
    <t>862</t>
  </si>
  <si>
    <t>Медицинская, в том числе стоматологическая, практика</t>
  </si>
  <si>
    <t>8621</t>
  </si>
  <si>
    <t>Общая врачебная практика</t>
  </si>
  <si>
    <t>86210</t>
  </si>
  <si>
    <t>8622</t>
  </si>
  <si>
    <t>Специализированная врачебная практика</t>
  </si>
  <si>
    <t>86220</t>
  </si>
  <si>
    <t>8623</t>
  </si>
  <si>
    <t>Стоматологическая деятельность</t>
  </si>
  <si>
    <t>86230</t>
  </si>
  <si>
    <t>869</t>
  </si>
  <si>
    <t>Прочая деятельность по охране здоровья</t>
  </si>
  <si>
    <t>8690</t>
  </si>
  <si>
    <t>86901</t>
  </si>
  <si>
    <t>Деятельность по охране здоровья, осуществляемая работниками, имеющими среднее специальное медицинское образование</t>
  </si>
  <si>
    <t>86902</t>
  </si>
  <si>
    <t>Деятельность служб скорой (неотложной) медицинской помощи</t>
  </si>
  <si>
    <t>86903</t>
  </si>
  <si>
    <t>Деятельность медицинских реабилитационных экспертных комиссий</t>
  </si>
  <si>
    <t>86909</t>
  </si>
  <si>
    <t>Прочая деятельность по охране здоровья, не включенная в другие группировки</t>
  </si>
  <si>
    <t>87</t>
  </si>
  <si>
    <t>ПРЕДОСТАВЛЕНИЕ СОЦИАЛЬНЫХ УСЛУГ С ОБЕСПЕЧЕНИЕМ ПРОЖИВАНИЯ</t>
  </si>
  <si>
    <t>871</t>
  </si>
  <si>
    <t>Предоставление социальных услуг (с услугами средних медицинских работников) с обеспечением проживания</t>
  </si>
  <si>
    <t>8710</t>
  </si>
  <si>
    <t>87100</t>
  </si>
  <si>
    <t>872</t>
  </si>
  <si>
    <t>Предоставление социальных услуг лицам, страдающим психическими расстройствами (заболеваниями), алкогольной или наркотической зависимостью и подобными проблемами с обеспечением проживания</t>
  </si>
  <si>
    <t>8720</t>
  </si>
  <si>
    <t>87200</t>
  </si>
  <si>
    <t>873</t>
  </si>
  <si>
    <t>Предоставление социальных услуг пожилым гражданам и инвалидам с обеспечением проживания</t>
  </si>
  <si>
    <t>8730</t>
  </si>
  <si>
    <t>87300</t>
  </si>
  <si>
    <t>879</t>
  </si>
  <si>
    <t>Предоставление прочих видов социальных услуг с обеспечением проживания</t>
  </si>
  <si>
    <t>8790</t>
  </si>
  <si>
    <t>87900</t>
  </si>
  <si>
    <t>88</t>
  </si>
  <si>
    <t>ПРЕДОСТАВЛЕНИЕ СОЦИАЛЬНЫХ УСЛУГ БЕЗ ОБЕСПЕЧЕНИЯ ПРОЖИВАНИЯ</t>
  </si>
  <si>
    <t>881</t>
  </si>
  <si>
    <t>Предоставление социальных услуг пожилым гражданам и инвалидам без обеспечения проживания</t>
  </si>
  <si>
    <t>8810</t>
  </si>
  <si>
    <t>88100</t>
  </si>
  <si>
    <t>889</t>
  </si>
  <si>
    <t>Прочие социальные услуги без обеспечения проживания</t>
  </si>
  <si>
    <t>8891</t>
  </si>
  <si>
    <t>Дневной уход за детьми</t>
  </si>
  <si>
    <t>88910</t>
  </si>
  <si>
    <t>8899</t>
  </si>
  <si>
    <t>Прочие социальные услуги без обеспечения проживания, не включенные в другие группировки</t>
  </si>
  <si>
    <t>88990</t>
  </si>
  <si>
    <t>ТВОРЧЕСКАЯ ДЕЯТЕЛЬНОСТЬ И РАЗВЛЕЧЕНИЯ</t>
  </si>
  <si>
    <t>Творческая деятельность и развлечения</t>
  </si>
  <si>
    <t>9001</t>
  </si>
  <si>
    <t>Деятельность в сфере исполнительских искусств</t>
  </si>
  <si>
    <t>90010</t>
  </si>
  <si>
    <t>9002</t>
  </si>
  <si>
    <t>Деятельность, способствующая проведению культурно-зрелищных мероприятий</t>
  </si>
  <si>
    <t>90020</t>
  </si>
  <si>
    <t>9003</t>
  </si>
  <si>
    <t>Художественное и литературное творчество</t>
  </si>
  <si>
    <t>90030</t>
  </si>
  <si>
    <t>9004</t>
  </si>
  <si>
    <t>Деятельность объектов культурной инфраструктуры</t>
  </si>
  <si>
    <t>90040</t>
  </si>
  <si>
    <t>ДЕЯТЕЛЬНОСТЬ БИБЛИОТЕК, АРХИВОВ, МУЗЕЕВ И ПРОЧАЯ ДЕЯТЕЛЬНОСТЬ В ОБЛАСТИ КУЛЬТУРЫ</t>
  </si>
  <si>
    <t>910</t>
  </si>
  <si>
    <t>9101</t>
  </si>
  <si>
    <t>91011</t>
  </si>
  <si>
    <t>91012</t>
  </si>
  <si>
    <t>9102</t>
  </si>
  <si>
    <t>91020</t>
  </si>
  <si>
    <t>9103</t>
  </si>
  <si>
    <t>Деятельность исторических мест и зданий и аналогичных туристических достопримечательностей</t>
  </si>
  <si>
    <t>91030</t>
  </si>
  <si>
    <t>9104</t>
  </si>
  <si>
    <t>Деятельность ботанических садов, зоопарков, заповедников, национальных парков, заказников</t>
  </si>
  <si>
    <t>91041</t>
  </si>
  <si>
    <t>Деятельность ботанических садов</t>
  </si>
  <si>
    <t>91042</t>
  </si>
  <si>
    <t>Деятельность зоологических парков</t>
  </si>
  <si>
    <t>91043</t>
  </si>
  <si>
    <t>Деятельность заповедников, национальных парков, заказников</t>
  </si>
  <si>
    <t>ДЕЯТЕЛЬНОСТЬ ПО ОРГАНИЗАЦИИ АЗАРТНЫХ ИГР И ЛОТЕРЕЙ</t>
  </si>
  <si>
    <t>920</t>
  </si>
  <si>
    <t>Деятельность по организации азартных игр и лотерей</t>
  </si>
  <si>
    <t>9200</t>
  </si>
  <si>
    <t>92001</t>
  </si>
  <si>
    <t>92002</t>
  </si>
  <si>
    <t>Деятельность по организации лотерей</t>
  </si>
  <si>
    <t>ДЕЯТЕЛЬНОСТЬ В ОБЛАСТИ ФИЗИЧЕСКОЙ КУЛЬТУРЫ И СПОРТА, ОРГАНИЗАЦИИ ОТДЫХА И РАЗВЛЕЧЕНИЙ</t>
  </si>
  <si>
    <t>931</t>
  </si>
  <si>
    <t>Деятельность в области физической культуры и спорта</t>
  </si>
  <si>
    <t>9311</t>
  </si>
  <si>
    <t>Деятельность физкультурно-спортивных сооружений</t>
  </si>
  <si>
    <t>93110</t>
  </si>
  <si>
    <t>9312</t>
  </si>
  <si>
    <t>Деятельность спортивных клубов</t>
  </si>
  <si>
    <t>93120</t>
  </si>
  <si>
    <t>9313</t>
  </si>
  <si>
    <t>Деятельность фитнес-клубов</t>
  </si>
  <si>
    <t>93130</t>
  </si>
  <si>
    <t>9319</t>
  </si>
  <si>
    <t>Прочая деятельность в области физической культуры и спорта</t>
  </si>
  <si>
    <t>93190</t>
  </si>
  <si>
    <t>932</t>
  </si>
  <si>
    <t>Деятельность по организации отдыха и развлечений</t>
  </si>
  <si>
    <t>9321</t>
  </si>
  <si>
    <t>Деятельность парков культуры и отдыха, аттракционов</t>
  </si>
  <si>
    <t>93210</t>
  </si>
  <si>
    <t>9329</t>
  </si>
  <si>
    <t>93290</t>
  </si>
  <si>
    <t>94</t>
  </si>
  <si>
    <t>ДЕЯТЕЛЬНОСТЬ ОРГАНИЗАЦИЙ, ОСНОВАННЫХ НА ЧЛЕНСТВЕ</t>
  </si>
  <si>
    <t>941</t>
  </si>
  <si>
    <t>Деятельность организаций, основанных на членстве, объединяющих по сферам предпринимательской и профессиональной деятельности</t>
  </si>
  <si>
    <t>9411</t>
  </si>
  <si>
    <t>Деятельность организаций, основанных на членстве, объединяющих по сферам предпринимательской деятельности</t>
  </si>
  <si>
    <t>94110</t>
  </si>
  <si>
    <t>9412</t>
  </si>
  <si>
    <t>Деятельность организаций, основанных на членстве, объединяющих по сферам профессиональной деятельности</t>
  </si>
  <si>
    <t>94120</t>
  </si>
  <si>
    <t>942</t>
  </si>
  <si>
    <t>Деятельность профессиональных союзов</t>
  </si>
  <si>
    <t>9420</t>
  </si>
  <si>
    <t>94200</t>
  </si>
  <si>
    <t>949</t>
  </si>
  <si>
    <t>Деятельность прочих организаций, основанных на членстве</t>
  </si>
  <si>
    <t>9491</t>
  </si>
  <si>
    <t>94910</t>
  </si>
  <si>
    <t>9492</t>
  </si>
  <si>
    <t>94920</t>
  </si>
  <si>
    <t>9499</t>
  </si>
  <si>
    <t>Деятельность прочих организаций, основанных на членстве, не включенных в другие группировки</t>
  </si>
  <si>
    <t>94990</t>
  </si>
  <si>
    <t>РЕМОНТ КОМПЬЮТЕРОВ, ПРЕДМЕТОВ ЛИЧНОГО ПОЛЬЗОВАНИЯ И БЫТОВЫХ ИЗДЕЛИЙ</t>
  </si>
  <si>
    <t>951</t>
  </si>
  <si>
    <t>Ремонт компьютеров и коммуникационного оборудования</t>
  </si>
  <si>
    <t>9511</t>
  </si>
  <si>
    <t>Ремонт компьютеров и периферийного оборудования</t>
  </si>
  <si>
    <t>95110</t>
  </si>
  <si>
    <t>9512</t>
  </si>
  <si>
    <t>Ремонт коммуникационного оборудования</t>
  </si>
  <si>
    <t>95120</t>
  </si>
  <si>
    <t>952</t>
  </si>
  <si>
    <t>Ремонт предметов личного пользования и бытовых изделий</t>
  </si>
  <si>
    <t>9521</t>
  </si>
  <si>
    <t>Ремонт электронной бытовой техники</t>
  </si>
  <si>
    <t>95210</t>
  </si>
  <si>
    <t>9522</t>
  </si>
  <si>
    <t>Ремонт бытовой и садовой электрической техники</t>
  </si>
  <si>
    <t>95220</t>
  </si>
  <si>
    <t>9523</t>
  </si>
  <si>
    <t>Ремонт обуви и изделий из кожи</t>
  </si>
  <si>
    <t>95230</t>
  </si>
  <si>
    <t>9524</t>
  </si>
  <si>
    <t>Ремонт мебели и предметов интерьера</t>
  </si>
  <si>
    <t>95240</t>
  </si>
  <si>
    <t>9525</t>
  </si>
  <si>
    <t>95250</t>
  </si>
  <si>
    <t>9529</t>
  </si>
  <si>
    <t>Ремонт прочих предметов личного пользования и бытовых изделий</t>
  </si>
  <si>
    <t>95291</t>
  </si>
  <si>
    <t>Ремонт швейных, трикотажных изделий и головных уборов</t>
  </si>
  <si>
    <t>95299</t>
  </si>
  <si>
    <t>Ремонт прочих предметов личного пользования и бытовых изделий, не включенных в другие группировки</t>
  </si>
  <si>
    <t>96</t>
  </si>
  <si>
    <t>ПРЕДОСТАВЛЕНИЕ ПРОЧИХ ИНДИВИДУАЛЬНЫХ УСЛУГ</t>
  </si>
  <si>
    <t>960</t>
  </si>
  <si>
    <t>9601</t>
  </si>
  <si>
    <t>96010</t>
  </si>
  <si>
    <t>9602</t>
  </si>
  <si>
    <t>96020</t>
  </si>
  <si>
    <t>9603</t>
  </si>
  <si>
    <t>96030</t>
  </si>
  <si>
    <t>9604</t>
  </si>
  <si>
    <t>Деятельность по обеспечению физического комфорта</t>
  </si>
  <si>
    <t>96040</t>
  </si>
  <si>
    <t>9609</t>
  </si>
  <si>
    <t>Предоставление прочих индивидуальных услуг, не включенных в другие группировки</t>
  </si>
  <si>
    <t>96090</t>
  </si>
  <si>
    <t>97</t>
  </si>
  <si>
    <t>ДЕЯТЕЛЬНОСТЬ ЧАСТНЫХ ДОМАШНИХ ХОЗЯЙСТВ, НАНИМАЮЩИХ ДОМАШНЮЮ ПРИСЛУГУ</t>
  </si>
  <si>
    <t>970</t>
  </si>
  <si>
    <t>Деятельность частных домашних хозяйств, нанимающих домашнюю прислугу</t>
  </si>
  <si>
    <t>9700</t>
  </si>
  <si>
    <t>97000</t>
  </si>
  <si>
    <t>98</t>
  </si>
  <si>
    <t>НЕДИФФЕРЕНЦИРОВАННАЯ ДЕЯТЕЛЬНОСТЬ ЧАСТНЫХ ДОМАШНИХ ХОЗЯЙСТВ ПО ПРОИЗВОДСТВУ ТОВАРОВ И ПРЕДОСТАВЛЕНИЮ УСЛУГ ДЛЯ СОБСТВЕННОГО ПОТРЕБЛЕНИЯ</t>
  </si>
  <si>
    <t>981</t>
  </si>
  <si>
    <t>Недифференцированная деятельность частных домашних хозяйств по производству товаров для собственного потребления</t>
  </si>
  <si>
    <t>9810</t>
  </si>
  <si>
    <t>98100</t>
  </si>
  <si>
    <t>982</t>
  </si>
  <si>
    <t>Недифференцированная деятельность частных домашних хозяйств по предоставлению услуг для собственного потребления</t>
  </si>
  <si>
    <t>9820</t>
  </si>
  <si>
    <t>98200</t>
  </si>
  <si>
    <t>ДЕЯТЕЛЬНОСТЬ ЭКСТЕРРИТОРИАЛЬНЫХ ОРГАНИЗАЦИЙ И ОРГАНОВ</t>
  </si>
  <si>
    <t>Деятельность экстерриториальных организаций и органов</t>
  </si>
  <si>
    <t xml:space="preserve">Информация об акционерном обществе и его деятельности </t>
  </si>
  <si>
    <t>Дивиденды, приходящиеся на одну простую (обыкновенную) акцию (включая налоги)</t>
  </si>
  <si>
    <t>Дивиденды, фактически выплаченные на одну простую (обыкновенную) акцию (включая налоги)</t>
  </si>
  <si>
    <t xml:space="preserve">Период, за который выплачивались дивиденды </t>
  </si>
  <si>
    <t>Дата (даты) принятия решений о выплате дивидендов</t>
  </si>
  <si>
    <t>Срок (сроки) выплаты дивидендов</t>
  </si>
  <si>
    <t>Дата зачисления  акций на счет "депо" общества</t>
  </si>
  <si>
    <t>Дата зачисления акций на счет "депо" общества</t>
  </si>
  <si>
    <t>Себестоимость реализованной продукции, товаров, работ, услуг, управленческие расходы; расходы на реализацию</t>
  </si>
  <si>
    <t>прочие доходы и расходы по текущей деятельности</t>
  </si>
  <si>
    <t>10. Дата проведения годового общего собрания акционеров, на котором утверждался годовой бухгалтерский баланс за отчетный год:</t>
  </si>
  <si>
    <t>Дивиденды, приходящиеся на одну привилегированную акцию (включая налоги) первого типа ___</t>
  </si>
  <si>
    <t>Дивиденды, приходящиеся на одну привилегированную акцию (включая налоги) второго типа ___</t>
  </si>
  <si>
    <t>Дивиденды, фактически выплаченные на одну привилегированную акцию (включая налоги)  первого типа ___</t>
  </si>
  <si>
    <t>Дивиденды, фактически выплаченные на одну привилегированную акцию (включая налоги)  второго типа ___</t>
  </si>
  <si>
    <t>Местонахождение эмитента (индекс, почтовый адрес, телефон, факс (с междугородным кодом))</t>
  </si>
  <si>
    <t>Адрес электронной почты</t>
  </si>
  <si>
    <t>Приложение</t>
  </si>
  <si>
    <t>Заместитель (заместители) руководителя</t>
  </si>
  <si>
    <t>X</t>
  </si>
  <si>
    <t>8. Среднесписочная численность работающих</t>
  </si>
  <si>
    <t>Деятельность по обработке семян для посадки</t>
  </si>
  <si>
    <t>01640</t>
  </si>
  <si>
    <t>017</t>
  </si>
  <si>
    <t>Охота и отлов, включая предоставление услуг в этих областях</t>
  </si>
  <si>
    <t>0170</t>
  </si>
  <si>
    <t>01700</t>
  </si>
  <si>
    <t>ЛЕСОВОДСТВО И ЛЕСОЗАГОТОВКИ</t>
  </si>
  <si>
    <t>021</t>
  </si>
  <si>
    <t>Лесоводство и прочая лесохозяйственная деятельность</t>
  </si>
  <si>
    <t>0210</t>
  </si>
  <si>
    <t>02100</t>
  </si>
  <si>
    <t>022</t>
  </si>
  <si>
    <t>0220</t>
  </si>
  <si>
    <t>02200</t>
  </si>
  <si>
    <t>023</t>
  </si>
  <si>
    <t>Сбор дикорастущей недревесной продукции</t>
  </si>
  <si>
    <t>0230</t>
  </si>
  <si>
    <t>02300</t>
  </si>
  <si>
    <t>024</t>
  </si>
  <si>
    <t>0240</t>
  </si>
  <si>
    <t>02400</t>
  </si>
  <si>
    <t>03</t>
  </si>
  <si>
    <t>РЫБОЛОВСТВО И РЫБОВОДСТВО</t>
  </si>
  <si>
    <t>031</t>
  </si>
  <si>
    <t>0311</t>
  </si>
  <si>
    <t>Фамилия, собственное имя, отчество (если таковое имеется) физического лица</t>
  </si>
  <si>
    <t>Совет Директоров (наблюдательный совет), коллегиальный исполнительный орган эмитента</t>
  </si>
  <si>
    <t>За отчетный период</t>
  </si>
  <si>
    <t>число, месяц, год</t>
  </si>
  <si>
    <t>Налог на прибыль; изменение отложенных налоговых активов; изменение отложенных налоговых обязательств; прочие налоги и сборы, исчисляемые из прибыли (дохода); прочие платежи, исчисляемые из прибыли (дохода)</t>
  </si>
  <si>
    <t>Главный бухгалтер либо руководитель организации или индивидуальный предприниматель, оказывающие эмитенту услуги по ведению бухгалтерского учета и составлению бухгалтерской и (или) финансовой отчетности</t>
  </si>
  <si>
    <t>Лицо, ответственное за подготовку отчета</t>
  </si>
  <si>
    <t>(должность, инициалы, фамилия, телефон)</t>
  </si>
  <si>
    <t>месяц, квартал, год</t>
  </si>
  <si>
    <t>Лист Информация об АО</t>
  </si>
  <si>
    <t>При заполнении информации о депозитарии заполняется УНП, полное наименование депозитария, местонахождение и другие атрибуты</t>
  </si>
  <si>
    <r>
      <rPr>
        <b/>
        <sz val="12"/>
        <rFont val="Times New Roman"/>
        <family val="1"/>
        <charset val="204"/>
      </rPr>
      <t xml:space="preserve">Лист Органы управления.           </t>
    </r>
    <r>
      <rPr>
        <sz val="12"/>
        <rFont val="Times New Roman"/>
        <family val="1"/>
        <charset val="204"/>
      </rPr>
      <t xml:space="preserve">                                                                                                   Заполняется на основании данных реестра акционеров, сформированного на последнюю дату отчетного периода. Сведения о руководящих работниках эмитента, не являющихся акционерами эмитента, не указываются.</t>
    </r>
  </si>
  <si>
    <t>3.1.</t>
  </si>
  <si>
    <t>По позиции "Руководитель" отражаются сведения о лице, возглавляющем коллегиальный исполнительный орган или осуществляющем функции единоличного исполнительного органа эмитента.                                                                                                                                      По позиции "Главный бухгалтер" отражаются сведения о лице, выполняющем функции главного бухгалтера, либо руководителе организации или индивидуальном предпринимателе, оказывающих эмитенту услуги по ведению бухгалтерского учета и составлению бухгалтерской и (или) финансовой отчетности.                                                                                По позиции "Заместитель (заместители) руководителя" отражаются сведения о заместителях лиц, указанных по позиции "Руководитель". При заполнении позиции "Совет директоров (наблюдательный совет), коллегиальный исполнительный орган эмитента" включение сведений о лицах, отраженных по позициям "Руководитель", "Заместитель (заместители) руководителя", не требуется.</t>
  </si>
  <si>
    <t>В графе "Фамилия, собственное имя, отчество (если таковое имеется) физического лица" указываются сведения о лицах, входящих в состав ревизионной комиссии, дирекции (правления), совета директоров (наблюдательного совета), а также о входящих в их состав представителях юридических лиц, владеющих на праве собственности (хозяйственного ведения, оперативного управления) долей в уставном фонде эмитента.</t>
  </si>
  <si>
    <t>В графах "Количество принадлежащих акций, штук" и "Доля в уставном фонде, %" указываются количество акций, размер доли в уставном фонде эмитента, принадлежащих на праве собственности (хозяйственного ведения, оперативного управления) юридическому лицу, представитель которого входит в состав органов управления эмитента, либо непосредственно лицу, входящему в состав органов управления эмитента.</t>
  </si>
  <si>
    <t xml:space="preserve"> Если в состав органов управления эмитента входит физическое лицо - акционер, являющееся представителем юридического лица, владеющего на праве собственности (хозяйственного ведения, оперативного управления) долей в уставном фонде эмитента, количество акций и размер долей в уставном фонде, принадлежащих юридическому лицу, представителем которого он является, и принадлежащих непосредственно данному физическому лицу как акционеру, указываются отдельными строками. При этом количество акций и доля в уставном фонде, принадлежащие юридическому лицу, представителем которого является указанное физическое лицо, отражается по строке, содержащей учетный номер плательщика (далее - УНП) и наименование такого юридического лица.</t>
  </si>
  <si>
    <t>В графах "УНП юридического лица" и "Наименование юридического лица" указываются сведения о юридических лицах, владеющих на праве собственности (хозяйственного ведения, оперативного управления) долей в уставном фонде эмитента и представители которых входят в состав органов управления эмитента (совет директоров (наблюдательный совет), коллегиальный исполнительный орган эмитента), являются лицом, осуществляющим функции единоличного исполнительного органа эмитента.</t>
  </si>
  <si>
    <t>Лист Сведения о юрлицах</t>
  </si>
  <si>
    <t xml:space="preserve"> Сведения о находящихся в собственности эмитента акциях иных акционерных обществ отражаются на основании выписки о состоянии счета "депо" эмитента на отчетную дату. Сведения о находящихся в собственности эмитента долях (паях, вкладах) в уставных фондах иных коммерческих организаций отражаются в соответствии с данными бухгалтерского учета. При заполнении пункта 3 в графе "УНП юридического лица" УНП указывается для резидентов Республики Беларусь. Для иностранных предприятий может указываться их индивидуальный номер дополнительно после наименования.                                                                                                                         </t>
  </si>
  <si>
    <t>Лист Информация о дивидендах</t>
  </si>
  <si>
    <t>Количество акционеров всего, в том числе юридических лиц (из них нерезидентов) и физических лиц (из них нерезидентов)  заполняются на основании данных реестра акционеров, сформированного на последнюю дату отчетного периода, и включают как общее количество акционеров, так и информацию о количестве юридических и физических лиц, входящих в состав акционеров, на конец отчетного периода. При этом суммарное значение количества юридических и физических лиц, являющихся акционерами общества, должно соответствовать общему количеству акционеров.
Эмитент, на счете "депо" которого учитываются акции собственной эмиссии, не является акционером.
В случае, если акции эмитента принадлежат нескольким республиканским органам государственного управления и местным исполнительным и распорядительным органам, их следует отражать как одного акционера (государство), который включается в количество акционеров - юридических лиц.
В случае передачи ценных бумаг эмитента в доверительное управление количество акционеров остается неизменным. При этом доверительный управляющий не является акционером.</t>
  </si>
  <si>
    <t>По позиции "Начислено на выплату дивидендов в данном отчетном периоде" отражается сумма, начисленная на выплату дивидендов на акции в данном отчетном периоде (в том числе начисленная, но не выплаченная в данном отчетном периоде), часть суммы чистой прибыли, которая должна быть выплачена акционерам на основании решения общего собрания акционеров о выплате промежуточных, годовых дивидендов.</t>
  </si>
  <si>
    <t>По позиции "Фактически выплаченные дивиденды в данном отчетном периоде" отражается сумма, направленная на выплату дивидендов (отраженная по кредиту счетов бухгалтерского учета 50 "Касса", 51 "Расчетные счета", 52 "Валютные счета", 55 "Специальные счета в банках"), а также сумма начисленного налога с доходов в виде дивидендов.</t>
  </si>
  <si>
    <t>По позиции "Дивиденды, приходящиеся на одну простую (обыкновенную) акцию (включая налоги)" отражается размер дивидендов, приходящихся на одну простую (обыкновенную) акцию (отношение суммы, начисленной на выплату дивидендов на простые (обыкновенные) акции в данном отчетном периоде (в том числе начисленной, но не выплаченной в данном отчетном периоде), к количеству простых акций, на которые начислялись дивиденды).</t>
  </si>
  <si>
    <t>По позиции "Дивиденды, приходящиеся на одну привилегированную акцию (включая налоги)" отражается размер дивидендов, приходящихся на одну привилегированную акцию определенного типа (отношение суммы, начисленной на выплату дивидендов на привилегированные акции данного типа в данном отчетном периоде (в том числе начисленной, но не выплаченной в данном отчетном периоде), к количеству привилегированных акций данного типа, на которые начислялись дивиденды).</t>
  </si>
  <si>
    <t>По позиции "Дивиденды, фактически выплаченные на одну простую (обыкновенную) акцию (включая налоги)" отражается отношение общей суммы, направленной на выплату дивидендов по простым (обыкновенным) акциям, а также суммы начисленного налога на доходы в виде дивидендов по таким акциям в данном отчетном периоде к количеству простых (обыкновенных) акций, эмитированных эмитентом.</t>
  </si>
  <si>
    <t>По позиции "Дивиденды, фактически выплаченные на одну привилегированную акцию (включая налоги)" отражается отношение общей суммы, направленной на выплату дивидендов по привилегированным акциям определенного типа, а также суммы начисленного налога на доходы в виде дивидендов по таким акциям в данном отчетном периоде к количеству привилегированных акций данного типа, эмитированных эмитентом.</t>
  </si>
  <si>
    <t>Информация по позициям "Фактически выплаченные дивиденды в данном отчетном периоде", "Дивиденды, фактически выплаченные на одну простую (обыкновенную) акцию (включая налоги)", "Дивиденды, фактически выплаченные на одну привилегированную акцию (включая налоги)", "Обеспеченность акции имуществом общества" представляется только в составе годового отчета.</t>
  </si>
  <si>
    <t>По позиции "Обеспеченность акции имуществом общества" отражается отношение стоимости чистых активов организации, рассчитанной в соответствии с Инструкцией о порядке расчета стоимости чистых активов, утвержденной постановлением Министерства финансов Республики Беларусь от 11 июня 2012 г. № 35, к количеству акций, эмитированных открытым акционерным обществом.</t>
  </si>
  <si>
    <t>По позиции "Количество акций, находящихся на балансе общества, - всего" отражается количество акций собственной эмиссии, учитываемых по состоянию на последнюю дату отчетного периода на счете "депо" открытого акционерного общества, за исключением акций к размещению.</t>
  </si>
  <si>
    <t>Лист Акции, поступившие на баланс</t>
  </si>
  <si>
    <t>По позиции "срок реализации акций, поступивших в распоряжение общества" указывается срок, по истечении которого акции подлежат реализации, в соответствии с уставом общества либо, если такой срок уставом не определен, в соответствии с частью шестой статьи 77 Закона Республики Беларусь "О хозяйственных обществах"</t>
  </si>
  <si>
    <t>Справочно: согласно части первой статьи  77 Закона Республики Беларусь "О хозяйственных обществах" решение о приобретении акционерным обществом акций этого общества принимается общим собранием акционеров в целях приобретения акций для:
последующей продажи либо безвозмездной передачи государству;
последующего пропорционального распределения среди акционеров;
последующей продажи инвестору на условиях, предусмотренных бизнес-планом акционерного общества;
аннулирования в случае принятия в соответствии с уставом этого общества решения об уменьшении уставного фонда акционерного общества путем приобретения части акций в целях сокращения их общего количества;
иных случаев, предусмотренных законодательными актами.
В соответствии с частью пятой статьи 77  Закона Республики Беларусь "О хозяйственных обществах" акции, приобретенные акционерным обществом по решению общего собрания акционеров об уменьшении уставного фонда акционерного общества в целях сокращения их общего количества, подлежат аннулированию по решению уполномоченного государственного органа на основании документов, представленных акционерным обществом в соответствии с законодательством о ценных бумагах. Акции, приобретенные по решению самого акционерного общества в иных случаях, поступают в распоряжение этого общества.</t>
  </si>
  <si>
    <t>Лист Финансовые результаты</t>
  </si>
  <si>
    <r>
      <rPr>
        <u/>
        <sz val="12"/>
        <rFont val="Times New Roman"/>
        <family val="1"/>
        <charset val="204"/>
      </rPr>
      <t>Строки с 3 по 13 заполняются только открытыми акционерными обществами (за исключением банков и небанковских кредитно-финансовых организаций)</t>
    </r>
    <r>
      <rPr>
        <sz val="12"/>
        <rFont val="Times New Roman"/>
        <family val="1"/>
        <charset val="204"/>
      </rPr>
      <t>.</t>
    </r>
  </si>
  <si>
    <r>
      <t xml:space="preserve">Показатель </t>
    </r>
    <r>
      <rPr>
        <b/>
        <sz val="12"/>
        <rFont val="Times New Roman"/>
        <family val="1"/>
        <charset val="204"/>
      </rPr>
      <t xml:space="preserve">"Среднесписочная численность работающих" </t>
    </r>
    <r>
      <rPr>
        <sz val="12"/>
        <rFont val="Times New Roman"/>
        <family val="1"/>
        <charset val="204"/>
      </rPr>
      <t xml:space="preserve">(Пункт 8 формы 1) заполняется на основании учетных данных (штатного расписания), включая работников по совместительству.
</t>
    </r>
  </si>
  <si>
    <t>В пункте 9 указываются наименования основных видов деятельности, товаров, продукции, работ, услуг и процентное соотношение суммы выручки по каждому из них к общему объему выручки.</t>
  </si>
  <si>
    <t>Лист Аттестованные сотрудники и пр.</t>
  </si>
  <si>
    <t>В пункте 12 указываются сведения об аттестованном работнике эмитента, выполняющем работы, связанные с эмиссией, размещением, обращением и погашением ценных бумаг данного эмитента, и ответственном за представление отчетности (данные сведения указываются закрытым акционерным обществом при наличии такого аттестованного работника), либо о профучастнике, с которым закрытым акционерным обществом заключен договор, предусматривающий оказание консультационных услуг на рынке ценных бумаг (в том числе о депозитарии, если оказание консультационных услуг на рынке ценных бумаг предусмотрено депозитарным договором с эмитентом).</t>
  </si>
  <si>
    <r>
      <t xml:space="preserve">В пункте 13 отражаются сведения о применении эмитентом свода правил корпоративного поведения, рекомендованного для применения приказом Министерства финансов Республики Беларусь от 18 августа 2007 г. N 293 "О применении Свода правил корпоративного поведения" (далее - свод правил корпоративного поведения), которые должны включать как информацию общего характера (о его одобрении общим собранием акционеров, советом директоров (наблюдательным советом), так и сведения о конкретных мероприятиях по его применению (разработаны и утверждены локальные нормативные акты эмитента, предусмотренные правилами корпоративного поведения, введена должность корпоративного секретаря и другое), а также ссылка на официальный сайт общества, на котором размещены указанные локальные нормативные акты эмитента. </t>
    </r>
    <r>
      <rPr>
        <b/>
        <sz val="12"/>
        <rFont val="Times New Roman"/>
        <family val="1"/>
        <charset val="204"/>
      </rPr>
      <t>Данная информация закрытыми акционерными обществами не заполняется.</t>
    </r>
  </si>
  <si>
    <r>
      <rPr>
        <b/>
        <sz val="12"/>
        <rFont val="Times New Roman"/>
        <family val="1"/>
        <charset val="204"/>
      </rPr>
      <t>Открытыми акционерными обществами, акции которых прошли листинг и включены в котировальный лист организатора торговли ценными бумагами</t>
    </r>
    <r>
      <rPr>
        <sz val="12"/>
        <rFont val="Times New Roman"/>
        <family val="1"/>
        <charset val="204"/>
      </rPr>
      <t>, в отношении принципов и рекомендаций, установленных сводом правил корпоративного поведения, дополнительно отражается краткая информация:</t>
    </r>
  </si>
  <si>
    <t>о практике их применения;</t>
  </si>
  <si>
    <t>о принципах и рекомендациях, которые не соблюдаются или соблюдаются не в полном объеме, с указанием сведений о том, в какой части они не соблюдаются;</t>
  </si>
  <si>
    <t>о причинах и обстоятельствах, в силу которых такие принципы и рекомендации не соблюдаются или соблюдаются не в полном объеме;</t>
  </si>
  <si>
    <t>о механизмах и инструментах корпоративного управления, которые применяются вместо рекомендованных сводом правил корпоративного поведения принципов и рекомендаций.</t>
  </si>
  <si>
    <t>1.1.</t>
  </si>
  <si>
    <t>1.2.</t>
  </si>
  <si>
    <t>2.1.</t>
  </si>
  <si>
    <t>2.2.</t>
  </si>
  <si>
    <t>2.3.</t>
  </si>
  <si>
    <t>2.4.</t>
  </si>
  <si>
    <t>2.5.</t>
  </si>
  <si>
    <t>3</t>
  </si>
  <si>
    <t>4.1.</t>
  </si>
  <si>
    <t>4.2.</t>
  </si>
  <si>
    <t>4.3.</t>
  </si>
  <si>
    <t>4.4.</t>
  </si>
  <si>
    <t>4.5.</t>
  </si>
  <si>
    <t>4.6.</t>
  </si>
  <si>
    <t>4.7.</t>
  </si>
  <si>
    <t>4.8.</t>
  </si>
  <si>
    <t>4.9.</t>
  </si>
  <si>
    <t>4.10.</t>
  </si>
  <si>
    <t>5.1.</t>
  </si>
  <si>
    <t>6.1.</t>
  </si>
  <si>
    <t>6.2.</t>
  </si>
  <si>
    <t>6.3.</t>
  </si>
  <si>
    <t>6.4.</t>
  </si>
  <si>
    <t>6.5.</t>
  </si>
  <si>
    <t>6.6.</t>
  </si>
  <si>
    <t>6.7.</t>
  </si>
  <si>
    <t>6.8.</t>
  </si>
  <si>
    <t>6.9.</t>
  </si>
  <si>
    <t>6.10.</t>
  </si>
  <si>
    <t>6.11.</t>
  </si>
  <si>
    <t>6.12.</t>
  </si>
  <si>
    <t>6.13.</t>
  </si>
  <si>
    <t>6.14.</t>
  </si>
  <si>
    <t>7.1.</t>
  </si>
  <si>
    <t>7.2.</t>
  </si>
  <si>
    <t>7.3.</t>
  </si>
  <si>
    <t>Шаблон отчета эмитентов содержит 7 листов. Заполняются только ячейки, окрашенные в зеленый цвет. Для переключения между листами используется "мышь". При наведении указателя "мыши" на ячейку с красной пометкой высвечиваются примечания, поясняющие заполнение данной ячейки.  Структура шаблона не должна меняться самостоятельно, т.е. не должна сниматься защита с листов. В противном случае отчеты будут автоматически отбраковываться.</t>
  </si>
  <si>
    <r>
      <rPr>
        <b/>
        <sz val="12"/>
        <rFont val="Times New Roman"/>
        <family val="1"/>
        <charset val="204"/>
      </rPr>
      <t xml:space="preserve"> Заполнение всех пунктов (позиций, показателей) является обязательным, за исключением случаев, установленных Инструкцией о порядке раскрытия информации на рынке ценных бумаг, утвержденной постановлением Министерства финансов Республики Беларусь от 13.06.2016 №43.                                                                                                          </t>
    </r>
    <r>
      <rPr>
        <sz val="12"/>
        <rFont val="Times New Roman"/>
        <family val="1"/>
        <charset val="204"/>
      </rPr>
      <t xml:space="preserve">
</t>
    </r>
    <r>
      <rPr>
        <b/>
        <sz val="12"/>
        <rFont val="Times New Roman"/>
        <family val="1"/>
        <charset val="204"/>
      </rPr>
      <t>При заполнении настоящего шаблона числовые показатели (позиции), по которым отсутствуют значения (информация), должны принимать значение "0" (ноль).  Текстовые показатели (позиции) и показатели (позиции) в формате «дата», по которым отсутствуют значения (информация), в шаблоне не заполняются, а прочеркиваются вручную после распечатки отчета.</t>
    </r>
    <r>
      <rPr>
        <sz val="12"/>
        <rFont val="Times New Roman"/>
        <family val="1"/>
        <charset val="204"/>
      </rPr>
      <t xml:space="preserve">
</t>
    </r>
  </si>
  <si>
    <t>Новые версии шаблона можно скачать со страницы в интернете http://minfin.gov.by/rmenu/departament/spravka/</t>
  </si>
  <si>
    <t>Прибыль (убыток) до налогообложения - всего (Прибыль (убыток) отчетного периода)</t>
  </si>
  <si>
    <t>прибыль (убыток) от инвестиционной и финансовой деятельности</t>
  </si>
  <si>
    <t>Количество акций, находящихся на балансе общества, - всего</t>
  </si>
  <si>
    <t>Всего</t>
  </si>
  <si>
    <t xml:space="preserve">Представляется не позднее 35 календарных дней, следующих за отчетным кварталом (ежеквартальный отчет), и не позднее 30 апреля года, следующего за отчетным (годовой отчет), акционерными обществами, являющимися банками, небанковскими кредитно-финансовыми организациями, страховыми организациями, специальными финансовыми организациями, а также акционерными обществами с местом нахождения на территории Минской области,                            г. Минска - в Департамент по ценным бумагам; иными акционерными обществами - в территориальные органы по ценным бумагам
</t>
  </si>
  <si>
    <t>Учетный номер плательщика (УНП)</t>
  </si>
  <si>
    <t>Код основного вида экономической деятельности                                                                   (по ОКЭД)</t>
  </si>
  <si>
    <t>Код эмитента                                       (по ОКПО)</t>
  </si>
  <si>
    <t>Фирменное наименование эмитента (полное наименование, включая                                                                                     организационно-правовую форму)</t>
  </si>
  <si>
    <t>Полное наименование; номер и дата выдачи лицензии; местонахождение; почтовый адрес;                                                               телефон, факс (с междугородным кодом)</t>
  </si>
  <si>
    <t>2. Сведения об акциях, принадлежащих руководящим работникам акционерного общества:</t>
  </si>
  <si>
    <t>Акции, приобретенные в целях сокращения общего количества</t>
  </si>
  <si>
    <t>Акции, поступившие в распоряжение общества</t>
  </si>
  <si>
    <t>Дата подготовки аудиторского заключения по бухгалтерской (финансовой) отчетности:</t>
  </si>
  <si>
    <t>Аудиторское мнение о достоверности бухгалтерской (финансовой) отчетности, а в случае выявленных нарушений в бухгалтерской (финансовой) отчетности - сведения о данных нарушениях:</t>
  </si>
  <si>
    <t>Дата и источник опубликования аудиторского заключения по бухгалтерской (финансовой) отчетности в полном объеме:</t>
  </si>
  <si>
    <t>Наименование аудиторской организации (фамилия, собственное имя, отчество (если таковое имеется) индивидуального предпринимателя), местонахождение (место жительства), дата государственной регистрации, регистрационный номер в Едином государственном регистре юридических лиц и индивидуальных предпринимателей:</t>
  </si>
  <si>
    <t xml:space="preserve">    м.п.</t>
  </si>
  <si>
    <t>14. Адрес официального сайта открытого акционерного общества в глобальной компьютерной сети Интернет:</t>
  </si>
  <si>
    <t>13. Сведения о применении открытым акционерным обществом Свода правил корпоративного поведения (только в составе годового отчета):</t>
  </si>
  <si>
    <t>7. Отдельные финансовые результаты деятельности открытого акционерного общества:</t>
  </si>
  <si>
    <t>5-6. Информация о дивидендах и акциях:</t>
  </si>
  <si>
    <t>Руководитель   _____________________</t>
  </si>
  <si>
    <t>Период, за который проводился аудит:</t>
  </si>
  <si>
    <t>4.Доля государства в уставном фонде эмитента (всего в %):</t>
  </si>
  <si>
    <r>
      <t>После заполнения листы шаблона распечатываются, информация подписывается лицом, ответственным за подготовку отчета, а также руководителем (заместителем руководителя или иным уполномоченным лицом) эмитента, главным бухгалтером либо руководителем организации или индивидуальным предпринимателем, оказывающими эмитенту услуги по ведению бухгалтерского учета и составлению бухгалтерской и (или) финансовой отчетности.</t>
    </r>
    <r>
      <rPr>
        <b/>
        <sz val="12"/>
        <rFont val="Times New Roman"/>
        <family val="1"/>
        <charset val="204"/>
      </rPr>
      <t xml:space="preserve"> Распечатанный отчет предоставляется вместе с электронной формой. </t>
    </r>
  </si>
  <si>
    <r>
      <t xml:space="preserve">По позиции </t>
    </r>
    <r>
      <rPr>
        <b/>
        <sz val="12"/>
        <rFont val="Times New Roman"/>
        <family val="1"/>
        <charset val="204"/>
      </rPr>
      <t>"Выручка от реализации продукции, товаров, работ, услуг"</t>
    </r>
    <r>
      <rPr>
        <sz val="12"/>
        <rFont val="Times New Roman"/>
        <family val="1"/>
        <charset val="204"/>
      </rPr>
      <t xml:space="preserve"> </t>
    </r>
    <r>
      <rPr>
        <u/>
        <sz val="12"/>
        <rFont val="Times New Roman"/>
        <family val="1"/>
        <charset val="204"/>
      </rPr>
      <t xml:space="preserve">показатели должны соответствовать показателям строки 010 </t>
    </r>
    <r>
      <rPr>
        <sz val="12"/>
        <rFont val="Times New Roman"/>
        <family val="1"/>
        <charset val="204"/>
      </rPr>
      <t xml:space="preserve">отчета о прибылях и убытках согласно приложению 2 к постановлению Министерства финансов Республики Беларусь от 12 декабря 2016 г. № 104 либо </t>
    </r>
    <r>
      <rPr>
        <u/>
        <sz val="12"/>
        <rFont val="Times New Roman"/>
        <family val="1"/>
        <charset val="204"/>
      </rPr>
      <t>сумме показателей строк 010; 070, 155 за вычетом строк 073, 151</t>
    </r>
    <r>
      <rPr>
        <sz val="12"/>
        <rFont val="Times New Roman"/>
        <family val="1"/>
        <charset val="204"/>
      </rPr>
      <t xml:space="preserve"> отчета о прибылях и убытках (форма 2-страховщик) согласно приложению 2 к постановлению Министерства финансов Республики Беларусь от 11 января 2010 г. № 2.</t>
    </r>
  </si>
  <si>
    <r>
      <t xml:space="preserve">По позиции </t>
    </r>
    <r>
      <rPr>
        <b/>
        <sz val="12"/>
        <rFont val="Times New Roman"/>
        <family val="1"/>
        <charset val="204"/>
      </rPr>
      <t>"Себестоимость реализованной продукции, товаров, работ, услуг; управленческие расходы; расходы на реализацию"</t>
    </r>
    <r>
      <rPr>
        <u/>
        <sz val="12"/>
        <rFont val="Times New Roman"/>
        <family val="1"/>
        <charset val="204"/>
      </rPr>
      <t xml:space="preserve"> показатель должен соответствовать сумме показателей строк 020, 040, 050 </t>
    </r>
    <r>
      <rPr>
        <sz val="12"/>
        <rFont val="Times New Roman"/>
        <family val="1"/>
        <charset val="204"/>
      </rPr>
      <t>отчета о прибылях и убытках согласно приложению 2 к постановлению Министерства финансов Республики Беларусь от 12 декабря 2016 г. № 104 либо</t>
    </r>
    <r>
      <rPr>
        <u/>
        <sz val="12"/>
        <rFont val="Times New Roman"/>
        <family val="1"/>
        <charset val="204"/>
      </rPr>
      <t xml:space="preserve"> сумме показателей строк 020, 092, 030, 082, 097, 110, 120, 040, 130,140, 050, 150 за вычетом строки 155</t>
    </r>
    <r>
      <rPr>
        <sz val="12"/>
        <rFont val="Times New Roman"/>
        <family val="1"/>
        <charset val="204"/>
      </rPr>
      <t xml:space="preserve"> отчета о прибылях и убытках согласно приложению 2 к постановлению Министерства финансов Республики Беларусь от 11 января 2010 г. № 2.</t>
    </r>
  </si>
  <si>
    <r>
      <t xml:space="preserve">По позиции </t>
    </r>
    <r>
      <rPr>
        <b/>
        <sz val="12"/>
        <rFont val="Times New Roman"/>
        <family val="1"/>
        <charset val="204"/>
      </rPr>
      <t xml:space="preserve">"Прибыль (убыток) до налогообложения - всего (Прибыль (убыток) отчетного периода)" </t>
    </r>
    <r>
      <rPr>
        <u/>
        <sz val="12"/>
        <rFont val="Times New Roman"/>
        <family val="1"/>
        <charset val="204"/>
      </rPr>
      <t>показатель должен соответствовать показателю строки 150</t>
    </r>
    <r>
      <rPr>
        <sz val="12"/>
        <rFont val="Times New Roman"/>
        <family val="1"/>
        <charset val="204"/>
      </rPr>
      <t xml:space="preserve"> отчета о прибылях и убытках согласно приложению 2 к постановлению Министерства финансов Республики Беларусь от 12 декабря 2016 г. № 104 либо </t>
    </r>
    <r>
      <rPr>
        <u/>
        <sz val="12"/>
        <rFont val="Times New Roman"/>
        <family val="1"/>
        <charset val="204"/>
      </rPr>
      <t>показателю строки 240</t>
    </r>
    <r>
      <rPr>
        <sz val="12"/>
        <rFont val="Times New Roman"/>
        <family val="1"/>
        <charset val="204"/>
      </rPr>
      <t xml:space="preserve"> отчета о прибылях и убытках согласно приложению 2 к постановлению Министерства финансов Республики Беларусь от 11 января 2010 г. № 2.</t>
    </r>
  </si>
  <si>
    <r>
      <t xml:space="preserve">По позиции </t>
    </r>
    <r>
      <rPr>
        <b/>
        <sz val="12"/>
        <rFont val="Times New Roman"/>
        <family val="1"/>
        <charset val="204"/>
      </rPr>
      <t xml:space="preserve">"прибыль (убыток) от реализации продукции, товаров, работ, услуг" </t>
    </r>
    <r>
      <rPr>
        <u/>
        <sz val="12"/>
        <rFont val="Times New Roman"/>
        <family val="1"/>
        <charset val="204"/>
      </rPr>
      <t>показатель должен соответствовать показателю строки 060</t>
    </r>
    <r>
      <rPr>
        <sz val="12"/>
        <rFont val="Times New Roman"/>
        <family val="1"/>
        <charset val="204"/>
      </rPr>
      <t xml:space="preserve"> отчета о прибылях и убытках согласно приложению 2 к постановлению Министерства финансов Республики Беларусь от 12 декабря 2016 г. № 104 либо</t>
    </r>
    <r>
      <rPr>
        <u/>
        <sz val="12"/>
        <rFont val="Times New Roman"/>
        <family val="1"/>
        <charset val="204"/>
      </rPr>
      <t xml:space="preserve"> сумме показателей строк 060, 170</t>
    </r>
    <r>
      <rPr>
        <sz val="12"/>
        <rFont val="Times New Roman"/>
        <family val="1"/>
        <charset val="204"/>
      </rPr>
      <t xml:space="preserve"> отчета о прибылях и убытках согласно приложению 2 к постановлению Министерства финансов Республики Беларусь от 11 января 2010 г. № 2.</t>
    </r>
  </si>
  <si>
    <r>
      <t>По позиции</t>
    </r>
    <r>
      <rPr>
        <b/>
        <sz val="12"/>
        <rFont val="Times New Roman"/>
        <family val="1"/>
        <charset val="204"/>
      </rPr>
      <t xml:space="preserve"> "прочие доходы и расходы по текущей деятельности"</t>
    </r>
    <r>
      <rPr>
        <sz val="12"/>
        <rFont val="Times New Roman"/>
        <family val="1"/>
        <charset val="204"/>
      </rPr>
      <t xml:space="preserve"> </t>
    </r>
    <r>
      <rPr>
        <u/>
        <sz val="12"/>
        <rFont val="Times New Roman"/>
        <family val="1"/>
        <charset val="204"/>
      </rPr>
      <t>показатель должен соответствовать разнице показателей строк 070, 080</t>
    </r>
    <r>
      <rPr>
        <sz val="12"/>
        <rFont val="Times New Roman"/>
        <family val="1"/>
        <charset val="204"/>
      </rPr>
      <t xml:space="preserve"> отчета о прибылях и убытках согласно приложению 2 к постановлению Министерства финансов Республики Беларусь от 12 декабря 2016 г. № 104 либо </t>
    </r>
    <r>
      <rPr>
        <u/>
        <sz val="12"/>
        <rFont val="Times New Roman"/>
        <family val="1"/>
        <charset val="204"/>
      </rPr>
      <t xml:space="preserve">сумме показателей строк 065, 175 за вычетом суммы строк 066, 176 </t>
    </r>
    <r>
      <rPr>
        <sz val="12"/>
        <rFont val="Times New Roman"/>
        <family val="1"/>
        <charset val="204"/>
      </rPr>
      <t>отчета о прибылях и убытках согласно приложению 2 к постановлению Министерства финансов Республики Беларусь от 11 января 2010 г. № 2.</t>
    </r>
  </si>
  <si>
    <r>
      <t xml:space="preserve">По позиции </t>
    </r>
    <r>
      <rPr>
        <b/>
        <sz val="12"/>
        <rFont val="Times New Roman"/>
        <family val="1"/>
        <charset val="204"/>
      </rPr>
      <t xml:space="preserve">"прибыль (убыток) от инвестиционной и финансовой деятельности" </t>
    </r>
    <r>
      <rPr>
        <u/>
        <sz val="12"/>
        <rFont val="Times New Roman"/>
        <family val="1"/>
        <charset val="204"/>
      </rPr>
      <t xml:space="preserve">показатель должен соответствовать показателю строки 140 </t>
    </r>
    <r>
      <rPr>
        <sz val="12"/>
        <rFont val="Times New Roman"/>
        <family val="1"/>
        <charset val="204"/>
      </rPr>
      <t xml:space="preserve">отчета о прибылях и убытках согласно приложению 2 к постановлению Министерства финансов Республики Беларусь от 12 декабря 2016 г. № 104 либо </t>
    </r>
    <r>
      <rPr>
        <u/>
        <sz val="12"/>
        <rFont val="Times New Roman"/>
        <family val="1"/>
        <charset val="204"/>
      </rPr>
      <t xml:space="preserve">показателю строки 220 </t>
    </r>
    <r>
      <rPr>
        <sz val="12"/>
        <rFont val="Times New Roman"/>
        <family val="1"/>
        <charset val="204"/>
      </rPr>
      <t>отчета о прибылях и убытках согласно приложению 2 к постановлению Министерства финансов Республики Беларусь от 11 января 2010 г. № 2.</t>
    </r>
  </si>
  <si>
    <r>
      <t xml:space="preserve">По позиции </t>
    </r>
    <r>
      <rPr>
        <b/>
        <sz val="12"/>
        <rFont val="Times New Roman"/>
        <family val="1"/>
        <charset val="204"/>
      </rPr>
      <t>"Налог на прибыль; изменение отложенных налоговых активов; изменение отложенных налоговых обязательств; прочие налоги и сборы, исчисляемые из прибыли (дохода); прочие платежи, исчисляемые из прибыли (дохода)"</t>
    </r>
    <r>
      <rPr>
        <u/>
        <sz val="12"/>
        <rFont val="Times New Roman"/>
        <family val="1"/>
        <charset val="204"/>
      </rPr>
      <t xml:space="preserve"> показатель должен соответствовать сумме показателей строк 160, 170, 180, 190, 200 </t>
    </r>
    <r>
      <rPr>
        <sz val="12"/>
        <rFont val="Times New Roman"/>
        <family val="1"/>
        <charset val="204"/>
      </rPr>
      <t xml:space="preserve">отчета о прибылях и убытках согласно приложению 2 к постановлению Министерства финансов Республики Беларусь от 12 декабря 2016 г. № 104 либо </t>
    </r>
    <r>
      <rPr>
        <u/>
        <sz val="12"/>
        <rFont val="Times New Roman"/>
        <family val="1"/>
        <charset val="204"/>
      </rPr>
      <t xml:space="preserve">сумме показателей строк 250, 260, 270, 280, 285 </t>
    </r>
    <r>
      <rPr>
        <sz val="12"/>
        <rFont val="Times New Roman"/>
        <family val="1"/>
        <charset val="204"/>
      </rPr>
      <t>отчета о прибылях и убытках согласно приложению 2 к постановлению Министерства финансов Республики Беларусь от 11 января 2010 г. № 2.</t>
    </r>
  </si>
  <si>
    <r>
      <t xml:space="preserve">По позиции </t>
    </r>
    <r>
      <rPr>
        <b/>
        <sz val="12"/>
        <rFont val="Times New Roman"/>
        <family val="1"/>
        <charset val="204"/>
      </rPr>
      <t xml:space="preserve">"Чистая прибыль (убыток)" </t>
    </r>
    <r>
      <rPr>
        <u/>
        <sz val="12"/>
        <rFont val="Times New Roman"/>
        <family val="1"/>
        <charset val="204"/>
      </rPr>
      <t xml:space="preserve">показатель должен соответствовать показателю строки 210 </t>
    </r>
    <r>
      <rPr>
        <sz val="12"/>
        <rFont val="Times New Roman"/>
        <family val="1"/>
        <charset val="204"/>
      </rPr>
      <t xml:space="preserve">отчета о прибылях и убытках согласно приложению 2 к постановлению Министерства финансов Республики Беларусь от 12 декабря 2016 г. № 104 либо </t>
    </r>
    <r>
      <rPr>
        <u/>
        <sz val="12"/>
        <rFont val="Times New Roman"/>
        <family val="1"/>
        <charset val="204"/>
      </rPr>
      <t xml:space="preserve">показателю строки 290 </t>
    </r>
    <r>
      <rPr>
        <sz val="12"/>
        <rFont val="Times New Roman"/>
        <family val="1"/>
        <charset val="204"/>
      </rPr>
      <t>отчета о прибылях и убытках согласно приложению 2 к постановлению Министерства финансов Республики Беларусь от 11 января 2010 г. № 2.</t>
    </r>
  </si>
  <si>
    <r>
      <t xml:space="preserve">По позиции </t>
    </r>
    <r>
      <rPr>
        <b/>
        <sz val="12"/>
        <rFont val="Times New Roman"/>
        <family val="1"/>
        <charset val="204"/>
      </rPr>
      <t>"Нераспределенная прибыль (непокрытый убыток)"</t>
    </r>
    <r>
      <rPr>
        <sz val="12"/>
        <rFont val="Times New Roman"/>
        <family val="1"/>
        <charset val="204"/>
      </rPr>
      <t xml:space="preserve"> </t>
    </r>
    <r>
      <rPr>
        <u/>
        <sz val="12"/>
        <rFont val="Times New Roman"/>
        <family val="1"/>
        <charset val="204"/>
      </rPr>
      <t xml:space="preserve">показатель должен соответствовать показателю строки 460 </t>
    </r>
    <r>
      <rPr>
        <sz val="12"/>
        <rFont val="Times New Roman"/>
        <family val="1"/>
        <charset val="204"/>
      </rPr>
      <t xml:space="preserve">бухгалтерского баланса согласно приложению 1 к постановлению Министерства финансов Республики Беларусь от 12 декабря 2016 г. № 104 либо </t>
    </r>
    <r>
      <rPr>
        <u/>
        <sz val="12"/>
        <rFont val="Times New Roman"/>
        <family val="1"/>
        <charset val="204"/>
      </rPr>
      <t>показателю строки 460</t>
    </r>
    <r>
      <rPr>
        <sz val="12"/>
        <rFont val="Times New Roman"/>
        <family val="1"/>
        <charset val="204"/>
      </rPr>
      <t xml:space="preserve"> бухгалтерского баланса согласно приложению 1 к постановлению Министерства финансов Республики Беларусь от 11 января 2010 г. № 2.</t>
    </r>
  </si>
  <si>
    <r>
      <t>По позиции</t>
    </r>
    <r>
      <rPr>
        <b/>
        <sz val="12"/>
        <rFont val="Times New Roman"/>
        <family val="1"/>
        <charset val="204"/>
      </rPr>
      <t xml:space="preserve"> "Долгосрочная дебиторская задолженность" </t>
    </r>
    <r>
      <rPr>
        <u/>
        <sz val="12"/>
        <rFont val="Times New Roman"/>
        <family val="1"/>
        <charset val="204"/>
      </rPr>
      <t>показатель должен соответствовать показателю строки 170</t>
    </r>
    <r>
      <rPr>
        <sz val="12"/>
        <rFont val="Times New Roman"/>
        <family val="1"/>
        <charset val="204"/>
      </rPr>
      <t xml:space="preserve"> бухгалтерского баланса согласно приложению 1 к постановлению Министерства финансов Республики Беларусь от 12 декабря 2016 г. № 104  либо </t>
    </r>
    <r>
      <rPr>
        <u/>
        <sz val="12"/>
        <rFont val="Times New Roman"/>
        <family val="1"/>
        <charset val="204"/>
      </rPr>
      <t>показателю строки 160</t>
    </r>
    <r>
      <rPr>
        <sz val="12"/>
        <rFont val="Times New Roman"/>
        <family val="1"/>
        <charset val="204"/>
      </rPr>
      <t xml:space="preserve"> бухгалтерского баланса согласно приложению 1 к постановлению Министерства финансов Республики Беларусь от 11 января 2010 г. № 2. </t>
    </r>
    <r>
      <rPr>
        <b/>
        <sz val="12"/>
        <rFont val="Times New Roman"/>
        <family val="1"/>
        <charset val="204"/>
      </rPr>
      <t>Показатель заполняется только в составе годового отчета.</t>
    </r>
  </si>
  <si>
    <r>
      <t xml:space="preserve">По позиции </t>
    </r>
    <r>
      <rPr>
        <b/>
        <sz val="12"/>
        <rFont val="Times New Roman"/>
        <family val="1"/>
        <charset val="204"/>
      </rPr>
      <t xml:space="preserve">"Долгосрочные обязательства" </t>
    </r>
    <r>
      <rPr>
        <u/>
        <sz val="12"/>
        <rFont val="Times New Roman"/>
        <family val="1"/>
        <charset val="204"/>
      </rPr>
      <t xml:space="preserve">показатель должен соответствовать показателю строки 590 </t>
    </r>
    <r>
      <rPr>
        <sz val="12"/>
        <rFont val="Times New Roman"/>
        <family val="1"/>
        <charset val="204"/>
      </rPr>
      <t xml:space="preserve">бухгалтерского баланса согласно приложению 1 к постановлению Министерства финансов Республики Беларусь от 12 декабря 2016 г. № 104  либо </t>
    </r>
    <r>
      <rPr>
        <u/>
        <sz val="12"/>
        <rFont val="Times New Roman"/>
        <family val="1"/>
        <charset val="204"/>
      </rPr>
      <t>показателю строки 590</t>
    </r>
    <r>
      <rPr>
        <sz val="12"/>
        <rFont val="Times New Roman"/>
        <family val="1"/>
        <charset val="204"/>
      </rPr>
      <t xml:space="preserve">  бухгалтерского баланса согласно приложению 1 к постановлению Министерства финансов Республики Беларусь от 11 января 2010 г. № 2.</t>
    </r>
    <r>
      <rPr>
        <b/>
        <sz val="12"/>
        <rFont val="Times New Roman"/>
        <family val="1"/>
        <charset val="204"/>
      </rPr>
      <t xml:space="preserve"> Показатель заполняется только в составе годового отчета.</t>
    </r>
  </si>
  <si>
    <r>
      <t xml:space="preserve"> </t>
    </r>
    <r>
      <rPr>
        <b/>
        <sz val="12"/>
        <rFont val="Times New Roman"/>
        <family val="1"/>
        <charset val="204"/>
      </rPr>
      <t>Информация подписывается</t>
    </r>
    <r>
      <rPr>
        <sz val="12"/>
        <rFont val="Times New Roman"/>
        <family val="1"/>
        <charset val="204"/>
      </rPr>
      <t xml:space="preserve"> лицом, ответственным за подготовку отчета, а также</t>
    </r>
    <r>
      <rPr>
        <b/>
        <sz val="12"/>
        <rFont val="Times New Roman"/>
        <family val="1"/>
        <charset val="204"/>
      </rPr>
      <t xml:space="preserve"> </t>
    </r>
    <r>
      <rPr>
        <sz val="12"/>
        <rFont val="Times New Roman"/>
        <family val="1"/>
        <charset val="204"/>
      </rPr>
      <t>руководителем (заместителем руководителя или иным уполномоченным лицом) эмитента, главным бухгалтером либо руководителем организации или индивидуальным предпринимателем, оказывающими эмитенту услуги по ведению бухгалтерского учета и составлению бухгалтерской и (или) финансовой отчетности.</t>
    </r>
  </si>
  <si>
    <t>28650455</t>
  </si>
  <si>
    <t>Открытое акционерное общество "Белбуд"</t>
  </si>
  <si>
    <t>Советское отделение ОАО "БПС-Сбербанк"</t>
  </si>
  <si>
    <t>BPSBBY2X</t>
  </si>
  <si>
    <t>BY31BPSB30121062720229330000</t>
  </si>
  <si>
    <t>220113, г.Минск, ул.Восточная, 133, офис 1, тел.+375 17 237 29 63, тел./факс +375 17 237 29 50</t>
  </si>
  <si>
    <t>Тимошко Мария Марьяновна</t>
  </si>
  <si>
    <t xml:space="preserve">Открытое акционерное общество "БПС-Сбербанк", № 02200/5200-1246-1086 от 30.01.2002 , 220005, г.Минск, бульвар имени Мулявина, 6, +375 17 289 41 48 </t>
  </si>
  <si>
    <t>ОАО"Белбуд"</t>
  </si>
  <si>
    <t>бухгалтер</t>
  </si>
  <si>
    <t>Солодухо Ольга Николаевна</t>
  </si>
  <si>
    <t>Загорская Ядвига Марьяновна</t>
  </si>
  <si>
    <t>2015 год</t>
  </si>
  <si>
    <t>05,03,2018г.</t>
  </si>
  <si>
    <t>31,12,2018 г.</t>
  </si>
  <si>
    <t>Аудиторское общество с ограниченной ответственностью   "Квалитет Аудит" г.Минск пер.Бехтерева 10, к 43,зарегистрировано решением  Минского горисполкома  от 27 июня 2000года №854. Регистрационный номер  в едином  государственном реестресюридических лиц  и индивидуальных предпринимателей №101172919</t>
  </si>
  <si>
    <t>В.В.Чулкин</t>
  </si>
  <si>
    <t>М.М.Тимошко</t>
  </si>
  <si>
    <t>belbud.by</t>
  </si>
  <si>
    <t>68200 Аренда собственного недвижимого имущества.</t>
  </si>
  <si>
    <t>21.03.2019г.</t>
  </si>
  <si>
    <t>20.03.2019 г.</t>
  </si>
  <si>
    <t xml:space="preserve"> С 01.01.2018 по 31.12.2018 г.</t>
  </si>
  <si>
    <t>По мнению аудиторской организации годовая бухгалтерская отчетность  достоверна во всех существенных аспектах отражает финансовое положение организации по состоянию на 31.12.2018 г.</t>
  </si>
  <si>
    <t>31.03.2019 г.Редакция газеты "Звездпа" Сайт центрального депозитария.</t>
  </si>
  <si>
    <t>29 марта 2019</t>
  </si>
  <si>
    <t>декабрь</t>
  </si>
  <si>
    <t>ноябрь</t>
  </si>
  <si>
    <t>октябрь</t>
  </si>
  <si>
    <t>сентябрь</t>
  </si>
  <si>
    <t>август</t>
  </si>
  <si>
    <t>июль</t>
  </si>
  <si>
    <t>июнь</t>
  </si>
  <si>
    <t>IV</t>
  </si>
  <si>
    <t>май</t>
  </si>
  <si>
    <t>III</t>
  </si>
  <si>
    <t>апрель</t>
  </si>
  <si>
    <t>II</t>
  </si>
  <si>
    <t>март</t>
  </si>
  <si>
    <t>I</t>
  </si>
  <si>
    <t>февраль</t>
  </si>
  <si>
    <t>январь</t>
  </si>
  <si>
    <t>(инициалы, фамилия)</t>
  </si>
  <si>
    <t>БАЛАНС</t>
  </si>
  <si>
    <t>ИТОГО по разделу V</t>
  </si>
  <si>
    <t>Прочие краткосрочные обязательства</t>
  </si>
  <si>
    <t>Резервы предстоящих платежей</t>
  </si>
  <si>
    <t>Доходы будущих периодов</t>
  </si>
  <si>
    <t>76, суб.сч. 76-7</t>
  </si>
  <si>
    <t>Обязательства, предназначенные для реализации</t>
  </si>
  <si>
    <t>66 (суб.сч. 66-3), 67 (суб.сч. 67-3), 71, 73, 76, 79</t>
  </si>
  <si>
    <t>прочим кредиторам</t>
  </si>
  <si>
    <t>70, 75</t>
  </si>
  <si>
    <t>собственнику имущества (учредителям, участникам)</t>
  </si>
  <si>
    <t>76</t>
  </si>
  <si>
    <t xml:space="preserve">по лизинговым платежам </t>
  </si>
  <si>
    <t>70, 76</t>
  </si>
  <si>
    <t>по оплате труда</t>
  </si>
  <si>
    <t xml:space="preserve">по социальному страхованию и обеспечению </t>
  </si>
  <si>
    <t>по налогам и сборам</t>
  </si>
  <si>
    <t>по авансам полученным</t>
  </si>
  <si>
    <t>поставщикам, подрядчикам, исполнителям</t>
  </si>
  <si>
    <t>Краткосрочная кредиторская задолженность</t>
  </si>
  <si>
    <t>67, суб.сч. 67-1, 67-2</t>
  </si>
  <si>
    <t>Краткосрочная часть долгосрочных обязательств</t>
  </si>
  <si>
    <t>66, суб.сч. 66-1, 66-2</t>
  </si>
  <si>
    <t>Краткосрочные кредиты и займы</t>
  </si>
  <si>
    <t>V. КРАТКОСРОЧНЫЕ ОБЯЗАТЕЛЬСТВА</t>
  </si>
  <si>
    <t>ИТОГО по разделу IV</t>
  </si>
  <si>
    <t>60, 62, 68, 69, 76, 79</t>
  </si>
  <si>
    <t>Прочие долгосрочные обязательства</t>
  </si>
  <si>
    <t>Отложенные налоговые обязательства</t>
  </si>
  <si>
    <t>Долгосрочные обязательства по лизинговым платежам</t>
  </si>
  <si>
    <t>Долгосрочные кредиты и займы</t>
  </si>
  <si>
    <t>IV. ДОЛГОСРОЧНЫЕ ОБЯЗАТЕЛЬСТВА</t>
  </si>
  <si>
    <t>ИТОГО по разделу III</t>
  </si>
  <si>
    <t>Целевое финансирование</t>
  </si>
  <si>
    <t xml:space="preserve">Чистая прибыль (убыток) отчетного периода </t>
  </si>
  <si>
    <t xml:space="preserve">Нераспределенная прибыль (непокрытый убыток) </t>
  </si>
  <si>
    <t>83</t>
  </si>
  <si>
    <t>Добавочный капитал</t>
  </si>
  <si>
    <t>Резервный капитал</t>
  </si>
  <si>
    <t>430</t>
  </si>
  <si>
    <t>Собственные акции (доли в уставном капитале)</t>
  </si>
  <si>
    <t>75, суб.сч. 75-1</t>
  </si>
  <si>
    <t>420</t>
  </si>
  <si>
    <t>Неоплаченная часть уставного капитала</t>
  </si>
  <si>
    <t>Уставный капитал</t>
  </si>
  <si>
    <t>III. СОБСТВЕННЫЙ КАПИТАЛ</t>
  </si>
  <si>
    <t xml:space="preserve"> показатели вносятся со знаком "-" при наличии дебетовых сальдо по счетам, информация по которым отражается в данном разделе.</t>
  </si>
  <si>
    <t>Собственный капитал и обязательства</t>
  </si>
  <si>
    <r>
      <t>В строки 420 и 430</t>
    </r>
    <r>
      <rPr>
        <sz val="10"/>
        <color indexed="16"/>
        <rFont val="Times New Roman"/>
        <family val="1"/>
        <charset val="204"/>
      </rPr>
      <t xml:space="preserve"> показатели всегда вносятся без знака "-". В </t>
    </r>
    <r>
      <rPr>
        <b/>
        <sz val="10"/>
        <color indexed="16"/>
        <rFont val="Times New Roman"/>
        <family val="1"/>
        <charset val="204"/>
      </rPr>
      <t>остальные строки раздела III</t>
    </r>
  </si>
  <si>
    <t>ИТОГО по разделу II</t>
  </si>
  <si>
    <t xml:space="preserve">Прочие краткосрочные активы </t>
  </si>
  <si>
    <t>50, 51, 52, 55, 57, 58</t>
  </si>
  <si>
    <t>Денежные средства и их эквиваленты</t>
  </si>
  <si>
    <t>58, 59, 06</t>
  </si>
  <si>
    <t>Краткосрочные финансовые вложения</t>
  </si>
  <si>
    <t>60, 62, 63, 68, 69, 70, 71, 73, 75, 76, 79</t>
  </si>
  <si>
    <t>Краткосрочная дебиторская задолженность</t>
  </si>
  <si>
    <t>Налог на добавленную стоимость по приобретенным товарам, работам, услугам</t>
  </si>
  <si>
    <t xml:space="preserve">Расходы будущих периодов </t>
  </si>
  <si>
    <t>Долгосрочные активы, предназначенные для реализации</t>
  </si>
  <si>
    <t>прочие запасы</t>
  </si>
  <si>
    <t>товары отгруженные</t>
  </si>
  <si>
    <t>41, 42, 43, 44, 14</t>
  </si>
  <si>
    <t>готовая продукция и товары</t>
  </si>
  <si>
    <t>20, 21, 23, 29, 14</t>
  </si>
  <si>
    <t>незавершенное производство</t>
  </si>
  <si>
    <t>11, 15, 16, 14</t>
  </si>
  <si>
    <t>животные на выращивании и откорме</t>
  </si>
  <si>
    <t>10, 15, 16, 14</t>
  </si>
  <si>
    <t>материалы</t>
  </si>
  <si>
    <t>Запасы</t>
  </si>
  <si>
    <t>II. КРАТКОСРОЧНЫЕ АКТИВЫ</t>
  </si>
  <si>
    <t>ИТОГО по разделу I</t>
  </si>
  <si>
    <t>Прочие долгосрочные активы</t>
  </si>
  <si>
    <t>60, 62, 63, 68, 69, 73, 75, 76, 79</t>
  </si>
  <si>
    <t>Долгосрочная дебиторская задолженность</t>
  </si>
  <si>
    <t>Отложенные налоговые активы</t>
  </si>
  <si>
    <t>Долгосрочные финансовые вложения</t>
  </si>
  <si>
    <t>07, 08</t>
  </si>
  <si>
    <t>Вложения в долгосрочные активы</t>
  </si>
  <si>
    <t>прочие доходные вложения в материальные активы</t>
  </si>
  <si>
    <t>предметы финансовой аренды (лизинга)</t>
  </si>
  <si>
    <t>инвестиционная недвижимость</t>
  </si>
  <si>
    <t>03, 02</t>
  </si>
  <si>
    <t xml:space="preserve">Доходные вложения в материальные активы </t>
  </si>
  <si>
    <t>04, 05</t>
  </si>
  <si>
    <t>Нематериальные активы</t>
  </si>
  <si>
    <t>01, 02</t>
  </si>
  <si>
    <t>Основные средства</t>
  </si>
  <si>
    <t xml:space="preserve">I. ДОЛГОСРОЧНЫЕ АКТИВЫ </t>
  </si>
  <si>
    <t>№ СЧЕТА (согласно типовому плану счетов, утв. Постановлением Минфина РБ от 29.06.2011 N50)</t>
  </si>
  <si>
    <t>На 31.12.2017 г.</t>
  </si>
  <si>
    <t>На 31.12.2018 г.</t>
  </si>
  <si>
    <t>Активы</t>
  </si>
  <si>
    <t>Дата принятия</t>
  </si>
  <si>
    <t>Дата отправки</t>
  </si>
  <si>
    <t>Дата утверждения</t>
  </si>
  <si>
    <t>220113 г.Минск ул.Восточная 133</t>
  </si>
  <si>
    <t>Адрес</t>
  </si>
  <si>
    <t>тыс.рублей</t>
  </si>
  <si>
    <t>общее собрание акционеров</t>
  </si>
  <si>
    <t>Орган управления</t>
  </si>
  <si>
    <t>частная</t>
  </si>
  <si>
    <t>Организационно-правовая форма</t>
  </si>
  <si>
    <t>Вид экономической деятельности</t>
  </si>
  <si>
    <t>Учетный номер плательщика</t>
  </si>
  <si>
    <t>ОАО "Белбуд"</t>
  </si>
  <si>
    <t>Организация</t>
  </si>
  <si>
    <t xml:space="preserve">На </t>
  </si>
  <si>
    <t>БУХГАЛТЕРСКИЙ БАЛАНС</t>
  </si>
  <si>
    <t>к Национальному стандарту бухгалтерского учета и отчетности "Индивидуальная бухгалтерская отчетность"
Форма</t>
  </si>
  <si>
    <t>Приложение 1</t>
  </si>
  <si>
    <t>строка 2</t>
  </si>
  <si>
    <t>строка 1</t>
  </si>
  <si>
    <r>
      <t xml:space="preserve">Если отчетным периодом является месяц (либо другой период), то необходимо в строку 2 Табл. 1 проставить даты начала и конца отчетного периода вручную.
</t>
    </r>
    <r>
      <rPr>
        <b/>
        <sz val="10"/>
        <color indexed="10"/>
        <rFont val="Times New Roman"/>
        <family val="1"/>
        <charset val="204"/>
      </rPr>
      <t xml:space="preserve">Внимание! </t>
    </r>
    <r>
      <rPr>
        <b/>
        <sz val="10"/>
        <color indexed="16"/>
        <rFont val="Times New Roman"/>
        <family val="1"/>
        <charset val="204"/>
      </rPr>
      <t xml:space="preserve">Данные по строке 2 вводить в формате </t>
    </r>
    <r>
      <rPr>
        <b/>
        <sz val="10"/>
        <color indexed="10"/>
        <rFont val="Times New Roman"/>
        <family val="1"/>
        <charset val="204"/>
      </rPr>
      <t>ДД.ММ.ГГГГ</t>
    </r>
  </si>
  <si>
    <t xml:space="preserve"> После этого в строке 1 Табл. 1  проставятся даты начала и конца отчетного периода.</t>
  </si>
  <si>
    <t>Конец отчетного периода</t>
  </si>
  <si>
    <t>Начало отчетного периода</t>
  </si>
  <si>
    <r>
      <t xml:space="preserve">Для годового </t>
    </r>
    <r>
      <rPr>
        <b/>
        <sz val="10"/>
        <color indexed="16"/>
        <rFont val="Times New Roman"/>
        <family val="1"/>
        <charset val="204"/>
      </rPr>
      <t xml:space="preserve">отчета необходимо выбрать в ячейке справа </t>
    </r>
    <r>
      <rPr>
        <b/>
        <u/>
        <sz val="10"/>
        <color indexed="16"/>
        <rFont val="Times New Roman"/>
        <family val="1"/>
        <charset val="204"/>
      </rPr>
      <t>номер года</t>
    </r>
    <r>
      <rPr>
        <b/>
        <sz val="10"/>
        <color indexed="16"/>
        <rFont val="Times New Roman"/>
        <family val="1"/>
        <charset val="204"/>
      </rPr>
      <t xml:space="preserve">.  Если отчетным периодом является </t>
    </r>
    <r>
      <rPr>
        <b/>
        <u/>
        <sz val="10"/>
        <color indexed="16"/>
        <rFont val="Times New Roman"/>
        <family val="1"/>
        <charset val="204"/>
      </rPr>
      <t>квартал</t>
    </r>
    <r>
      <rPr>
        <b/>
        <sz val="10"/>
        <color indexed="16"/>
        <rFont val="Times New Roman"/>
        <family val="1"/>
        <charset val="204"/>
      </rPr>
      <t xml:space="preserve">, то необходимо в верхней ячейке справа выбрать </t>
    </r>
    <r>
      <rPr>
        <b/>
        <u/>
        <sz val="10"/>
        <color indexed="16"/>
        <rFont val="Times New Roman"/>
        <family val="1"/>
        <charset val="204"/>
      </rPr>
      <t xml:space="preserve">номер квартала </t>
    </r>
    <r>
      <rPr>
        <b/>
        <sz val="10"/>
        <color indexed="16"/>
        <rFont val="Times New Roman"/>
        <family val="1"/>
        <charset val="204"/>
      </rPr>
      <t xml:space="preserve">и в </t>
    </r>
    <r>
      <rPr>
        <b/>
        <u/>
        <sz val="10"/>
        <color indexed="16"/>
        <rFont val="Times New Roman"/>
        <family val="1"/>
        <charset val="204"/>
      </rPr>
      <t>ячейке ниже - год</t>
    </r>
    <r>
      <rPr>
        <b/>
        <sz val="10"/>
        <color indexed="16"/>
        <rFont val="Times New Roman"/>
        <family val="1"/>
        <charset val="204"/>
      </rPr>
      <t>.</t>
    </r>
  </si>
  <si>
    <t>Табл. 1</t>
  </si>
  <si>
    <t>200</t>
  </si>
  <si>
    <t>Остаток на</t>
  </si>
  <si>
    <t>190</t>
  </si>
  <si>
    <t>Изменение добавочного капитала</t>
  </si>
  <si>
    <t>180</t>
  </si>
  <si>
    <t>Изменение резервного капитала</t>
  </si>
  <si>
    <t>170</t>
  </si>
  <si>
    <t>Изменение уставного капитала</t>
  </si>
  <si>
    <t>8</t>
  </si>
  <si>
    <t>Итого</t>
  </si>
  <si>
    <t>Нераспре-деленная прибыль (непокрытый убыток)</t>
  </si>
  <si>
    <t>Добавоч-ный капитал</t>
  </si>
  <si>
    <t xml:space="preserve">Резерв-ный капитал </t>
  </si>
  <si>
    <t>Собст-венные акции (доли в уставном капитале)</t>
  </si>
  <si>
    <t>Неопла-ченная часть уставного капитала</t>
  </si>
  <si>
    <t>Устав-ный капитал</t>
  </si>
  <si>
    <t>Наименование показателей</t>
  </si>
  <si>
    <t>169</t>
  </si>
  <si>
    <t>168</t>
  </si>
  <si>
    <t>167</t>
  </si>
  <si>
    <t>реорганизация</t>
  </si>
  <si>
    <t>166</t>
  </si>
  <si>
    <t>дивиденды и другие доходы от участия в уставном капитале организации</t>
  </si>
  <si>
    <r>
      <t xml:space="preserve">В строки 170-190 </t>
    </r>
    <r>
      <rPr>
        <sz val="10"/>
        <color indexed="16"/>
        <rFont val="Times New Roman"/>
        <family val="1"/>
        <charset val="204"/>
      </rPr>
      <t xml:space="preserve">показатели вносятся со знаком "-", если они показывают </t>
    </r>
    <r>
      <rPr>
        <i/>
        <sz val="10"/>
        <color indexed="16"/>
        <rFont val="Times New Roman"/>
        <family val="1"/>
        <charset val="204"/>
      </rPr>
      <t>уменьшение</t>
    </r>
    <r>
      <rPr>
        <sz val="10"/>
        <color indexed="16"/>
        <rFont val="Times New Roman"/>
        <family val="1"/>
        <charset val="204"/>
      </rPr>
      <t xml:space="preserve"> уставного, резервного, добавочного капитала, нераспределенной прибыли прошлых лет или </t>
    </r>
    <r>
      <rPr>
        <i/>
        <sz val="10"/>
        <color indexed="16"/>
        <rFont val="Times New Roman"/>
        <family val="1"/>
        <charset val="204"/>
      </rPr>
      <t>увеличение</t>
    </r>
    <r>
      <rPr>
        <sz val="10"/>
        <color indexed="16"/>
        <rFont val="Times New Roman"/>
        <family val="1"/>
        <charset val="204"/>
      </rPr>
      <t xml:space="preserve"> собственных акций (долей в уставном капитале), непокрытого убытка прошлых лет.</t>
    </r>
  </si>
  <si>
    <t>165</t>
  </si>
  <si>
    <t>выкуп акций (долей в уставном капитале)</t>
  </si>
  <si>
    <t>164</t>
  </si>
  <si>
    <t>уменьшение номинальной стоимости акций</t>
  </si>
  <si>
    <t>163</t>
  </si>
  <si>
    <t>расходы от прочих операций, не включаемые в чистую прибыль (убыток)</t>
  </si>
  <si>
    <t>переоценка долгосрочных активов</t>
  </si>
  <si>
    <t>убыток</t>
  </si>
  <si>
    <r>
      <t>В строки 161-169</t>
    </r>
    <r>
      <rPr>
        <sz val="10"/>
        <color indexed="16"/>
        <rFont val="Times New Roman"/>
        <family val="1"/>
        <charset val="204"/>
      </rPr>
      <t xml:space="preserve"> показатели вносятся со знаком "-", если они показывают </t>
    </r>
    <r>
      <rPr>
        <i/>
        <sz val="10"/>
        <color indexed="16"/>
        <rFont val="Times New Roman"/>
        <family val="1"/>
        <charset val="204"/>
      </rPr>
      <t>уменьшение</t>
    </r>
    <r>
      <rPr>
        <sz val="10"/>
        <color indexed="16"/>
        <rFont val="Times New Roman"/>
        <family val="1"/>
        <charset val="204"/>
      </rPr>
      <t xml:space="preserve"> уставного, резервного, добавочного капитала, нераспределенной прибыли прошлых лет, чистой прибыли отчетного периода или </t>
    </r>
    <r>
      <rPr>
        <i/>
        <sz val="10"/>
        <color indexed="16"/>
        <rFont val="Times New Roman"/>
        <family val="1"/>
        <charset val="204"/>
      </rPr>
      <t>увеличение</t>
    </r>
    <r>
      <rPr>
        <sz val="10"/>
        <color indexed="16"/>
        <rFont val="Times New Roman"/>
        <family val="1"/>
        <charset val="204"/>
      </rPr>
      <t xml:space="preserve"> неоплаченной части собственного капитала, собственных акций (долей в уставном капитале), непокрытого убытка прошлых лет, убытка отчетного периода.</t>
    </r>
  </si>
  <si>
    <t>В том числе:</t>
  </si>
  <si>
    <t>160</t>
  </si>
  <si>
    <t>Уменьшение собственного капитала – всего</t>
  </si>
  <si>
    <t>159</t>
  </si>
  <si>
    <t>158</t>
  </si>
  <si>
    <t>157</t>
  </si>
  <si>
    <t>156</t>
  </si>
  <si>
    <t>вклады собственника имущества (учредителей, участников)</t>
  </si>
  <si>
    <t>155</t>
  </si>
  <si>
    <t>увеличение номинальной стоимости акций</t>
  </si>
  <si>
    <r>
      <t xml:space="preserve">В строки 154-159 </t>
    </r>
    <r>
      <rPr>
        <sz val="10"/>
        <color indexed="16"/>
        <rFont val="Times New Roman"/>
        <family val="1"/>
        <charset val="204"/>
      </rPr>
      <t xml:space="preserve">показатели вносятся со знаком "-", если они показывают </t>
    </r>
    <r>
      <rPr>
        <i/>
        <sz val="10"/>
        <color indexed="16"/>
        <rFont val="Times New Roman"/>
        <family val="1"/>
        <charset val="204"/>
      </rPr>
      <t>уменьшение</t>
    </r>
    <r>
      <rPr>
        <sz val="10"/>
        <color indexed="16"/>
        <rFont val="Times New Roman"/>
        <family val="1"/>
        <charset val="204"/>
      </rPr>
      <t xml:space="preserve"> уставного, резервного, добавочного капитала, нераспределенной прибыли прошлых лет, чистой прибыли отчетного периода  или </t>
    </r>
    <r>
      <rPr>
        <i/>
        <sz val="10"/>
        <color indexed="16"/>
        <rFont val="Times New Roman"/>
        <family val="1"/>
        <charset val="204"/>
      </rPr>
      <t>увеличение</t>
    </r>
    <r>
      <rPr>
        <sz val="10"/>
        <color indexed="16"/>
        <rFont val="Times New Roman"/>
        <family val="1"/>
        <charset val="204"/>
      </rPr>
      <t xml:space="preserve"> неоплаченной части собственного капитала, собственных акций (долей в уставном капитале), непокрытого убытка прошлых лет, убытка отчетного периода.</t>
    </r>
  </si>
  <si>
    <t>154</t>
  </si>
  <si>
    <t xml:space="preserve">выпуск дополнительных акций </t>
  </si>
  <si>
    <t>153</t>
  </si>
  <si>
    <t>доходы от прочих операций, не включаемые в чистую прибыль (убыток)</t>
  </si>
  <si>
    <t xml:space="preserve">чистая прибыль </t>
  </si>
  <si>
    <t>-</t>
  </si>
  <si>
    <t>150</t>
  </si>
  <si>
    <t>Увеличение собственного капитала – всего</t>
  </si>
  <si>
    <t>За</t>
  </si>
  <si>
    <t>140</t>
  </si>
  <si>
    <t xml:space="preserve">Скорректированный остаток на </t>
  </si>
  <si>
    <t>130</t>
  </si>
  <si>
    <t>Корректировки в связи с исправлением ошибок</t>
  </si>
  <si>
    <t>Корректировки в связи с изменением учетной политики</t>
  </si>
  <si>
    <t xml:space="preserve">Остаток на </t>
  </si>
  <si>
    <t>100</t>
  </si>
  <si>
    <t>090</t>
  </si>
  <si>
    <t>080</t>
  </si>
  <si>
    <t>070</t>
  </si>
  <si>
    <t>069</t>
  </si>
  <si>
    <t>068</t>
  </si>
  <si>
    <r>
      <t xml:space="preserve">При составлении промежуточной отчетности в строку 110 в графы 4 и 5 показатели вносятся вручную всегда без знака "-", </t>
    </r>
    <r>
      <rPr>
        <sz val="9"/>
        <color indexed="16"/>
        <rFont val="Times New Roman"/>
        <family val="1"/>
        <charset val="204"/>
      </rPr>
      <t>а в остальные графы показатели вносятся со знаком "-" при наличии дебетовых сальдо по счетам, информация по которым отражается в этих графах.</t>
    </r>
  </si>
  <si>
    <t>067</t>
  </si>
  <si>
    <t>066</t>
  </si>
  <si>
    <r>
      <t xml:space="preserve">В строки 066-069, 070 - 090, 120 - 130 </t>
    </r>
    <r>
      <rPr>
        <sz val="9"/>
        <color indexed="16"/>
        <rFont val="Times New Roman"/>
        <family val="1"/>
        <charset val="204"/>
      </rPr>
      <t xml:space="preserve"> показатели вносятся со знаком "-", если они показывают </t>
    </r>
    <r>
      <rPr>
        <i/>
        <sz val="9"/>
        <color indexed="16"/>
        <rFont val="Times New Roman"/>
        <family val="1"/>
        <charset val="204"/>
      </rPr>
      <t>уменьшение</t>
    </r>
    <r>
      <rPr>
        <sz val="9"/>
        <color indexed="16"/>
        <rFont val="Times New Roman"/>
        <family val="1"/>
        <charset val="204"/>
      </rPr>
      <t xml:space="preserve"> уставного, резервного, добавочного капитала, нераспределенной прибыли прошлых лет, чистой прибыли или </t>
    </r>
    <r>
      <rPr>
        <i/>
        <sz val="9"/>
        <color indexed="16"/>
        <rFont val="Times New Roman"/>
        <family val="1"/>
        <charset val="204"/>
      </rPr>
      <t xml:space="preserve">увеличение </t>
    </r>
    <r>
      <rPr>
        <sz val="9"/>
        <color indexed="16"/>
        <rFont val="Times New Roman"/>
        <family val="1"/>
        <charset val="204"/>
      </rPr>
      <t>неоплаченной части собственного капитала, собственных акций (долей в уставном капитале), непокрытого убытка прошлых лет, убытка.</t>
    </r>
  </si>
  <si>
    <t>065</t>
  </si>
  <si>
    <t>064</t>
  </si>
  <si>
    <t>063</t>
  </si>
  <si>
    <r>
      <t xml:space="preserve">В строки 061-065 </t>
    </r>
    <r>
      <rPr>
        <sz val="9"/>
        <color indexed="16"/>
        <rFont val="Times New Roman"/>
        <family val="1"/>
        <charset val="204"/>
      </rPr>
      <t xml:space="preserve">показатели вносятся со знаком "-", если они показывают </t>
    </r>
    <r>
      <rPr>
        <i/>
        <sz val="9"/>
        <color indexed="16"/>
        <rFont val="Times New Roman"/>
        <family val="1"/>
        <charset val="204"/>
      </rPr>
      <t>уменьшение</t>
    </r>
    <r>
      <rPr>
        <sz val="9"/>
        <color indexed="16"/>
        <rFont val="Times New Roman"/>
        <family val="1"/>
        <charset val="204"/>
      </rPr>
      <t xml:space="preserve"> уставного, резервного, добавочного капитала, нераспределенной прибыли прошлых лет, чистой прибыли или </t>
    </r>
    <r>
      <rPr>
        <i/>
        <sz val="9"/>
        <color indexed="16"/>
        <rFont val="Times New Roman"/>
        <family val="1"/>
        <charset val="204"/>
      </rPr>
      <t>увеличение</t>
    </r>
    <r>
      <rPr>
        <sz val="9"/>
        <color indexed="16"/>
        <rFont val="Times New Roman"/>
        <family val="1"/>
        <charset val="204"/>
      </rPr>
      <t xml:space="preserve"> неоплаченной части собственного капитала, собственных акций (долей в уставном капитале), непокрытого убытка прошлых лет, убытка.</t>
    </r>
  </si>
  <si>
    <t>060</t>
  </si>
  <si>
    <t>059</t>
  </si>
  <si>
    <t>058</t>
  </si>
  <si>
    <t>057</t>
  </si>
  <si>
    <t>056</t>
  </si>
  <si>
    <t>055</t>
  </si>
  <si>
    <r>
      <t>В строки 054-059</t>
    </r>
    <r>
      <rPr>
        <sz val="9"/>
        <color indexed="16"/>
        <rFont val="Times New Roman"/>
        <family val="1"/>
        <charset val="204"/>
      </rPr>
      <t xml:space="preserve"> показатели вносятся со знаком "-", если они показывают </t>
    </r>
    <r>
      <rPr>
        <i/>
        <sz val="9"/>
        <color indexed="16"/>
        <rFont val="Times New Roman"/>
        <family val="1"/>
        <charset val="204"/>
      </rPr>
      <t>уменьшение</t>
    </r>
    <r>
      <rPr>
        <sz val="9"/>
        <color indexed="16"/>
        <rFont val="Times New Roman"/>
        <family val="1"/>
        <charset val="204"/>
      </rPr>
      <t xml:space="preserve"> уставного, резервного, добавочного капитала, нераспределенной прибыли прошлых лет, чистой прибыли или </t>
    </r>
    <r>
      <rPr>
        <i/>
        <sz val="9"/>
        <color indexed="16"/>
        <rFont val="Times New Roman"/>
        <family val="1"/>
        <charset val="204"/>
      </rPr>
      <t>увеличение</t>
    </r>
    <r>
      <rPr>
        <sz val="9"/>
        <color indexed="16"/>
        <rFont val="Times New Roman"/>
        <family val="1"/>
        <charset val="204"/>
      </rPr>
      <t xml:space="preserve"> неоплаченной части собственного капитала, собственных акций (долей в уставном капитале), непокрытого убытка прошлых лет, убытка.</t>
    </r>
  </si>
  <si>
    <t>054</t>
  </si>
  <si>
    <t>053</t>
  </si>
  <si>
    <t>050</t>
  </si>
  <si>
    <t>040</t>
  </si>
  <si>
    <t>030</t>
  </si>
  <si>
    <r>
      <t>В строки 020-030</t>
    </r>
    <r>
      <rPr>
        <sz val="9"/>
        <color indexed="16"/>
        <rFont val="Times New Roman"/>
        <family val="1"/>
        <charset val="204"/>
      </rPr>
      <t xml:space="preserve"> показатели вносятся со знаком "-", если они показывают </t>
    </r>
    <r>
      <rPr>
        <i/>
        <sz val="9"/>
        <color indexed="16"/>
        <rFont val="Times New Roman"/>
        <family val="1"/>
        <charset val="204"/>
      </rPr>
      <t xml:space="preserve">уменьшение </t>
    </r>
    <r>
      <rPr>
        <sz val="9"/>
        <color indexed="16"/>
        <rFont val="Times New Roman"/>
        <family val="1"/>
        <charset val="204"/>
      </rPr>
      <t xml:space="preserve">уставного, резервного, добавочного капитала, нераспределенной прибыли прошлых лет, чистой прибыли или </t>
    </r>
    <r>
      <rPr>
        <i/>
        <sz val="9"/>
        <color indexed="16"/>
        <rFont val="Times New Roman"/>
        <family val="1"/>
        <charset val="204"/>
      </rPr>
      <t xml:space="preserve">увеличение </t>
    </r>
    <r>
      <rPr>
        <sz val="9"/>
        <color indexed="16"/>
        <rFont val="Times New Roman"/>
        <family val="1"/>
        <charset val="204"/>
      </rPr>
      <t>неоплаченной части собственного капитала, собственных акций (долей в уставном капитале), непокрытого убытка прошлых лет, убытка.</t>
    </r>
  </si>
  <si>
    <t>020</t>
  </si>
  <si>
    <t>010</t>
  </si>
  <si>
    <r>
      <t>В строку 010</t>
    </r>
    <r>
      <rPr>
        <sz val="9"/>
        <color indexed="16"/>
        <rFont val="Times New Roman"/>
        <family val="1"/>
        <charset val="204"/>
      </rPr>
      <t xml:space="preserve"> в графы 4 и 5 показатели всегда вносятся без знака "-", а в остальные графы показатели вносятся со знаком "-" при наличии дебетовых сальдо по счетам, информация по которым отражается в этих графах.</t>
    </r>
  </si>
  <si>
    <t>СЧЕТА
80, 75, 
суб.сч. 75-1, 81, 82, 83, 84, 99</t>
  </si>
  <si>
    <t>за</t>
  </si>
  <si>
    <t>об изменении собственного капитала</t>
  </si>
  <si>
    <t>ОТЧЕТ</t>
  </si>
  <si>
    <t>Форма</t>
  </si>
  <si>
    <t>к Национальному стандарту бухгалтерского учета и отчетности "Индивидуальная бухгалтерская отчетность"</t>
  </si>
  <si>
    <t>Приложение 3</t>
  </si>
  <si>
    <t>Разводненная прибыль (убыток) на акцию</t>
  </si>
  <si>
    <t>Базовая прибыль (убыток) на акцию</t>
  </si>
  <si>
    <t xml:space="preserve">Совокупная прибыль (убыток) </t>
  </si>
  <si>
    <r>
      <t xml:space="preserve">В </t>
    </r>
    <r>
      <rPr>
        <b/>
        <sz val="8"/>
        <color indexed="16"/>
        <rFont val="Times New Roman"/>
        <family val="1"/>
        <charset val="204"/>
      </rPr>
      <t>строки 220 и 230</t>
    </r>
    <r>
      <rPr>
        <sz val="8"/>
        <color indexed="16"/>
        <rFont val="Times New Roman"/>
        <family val="1"/>
        <charset val="204"/>
      </rPr>
      <t xml:space="preserve"> показатели вносятся со знаком "-", если в результате их расчета получена отрицательная величина</t>
    </r>
  </si>
  <si>
    <t>230</t>
  </si>
  <si>
    <t>Результат от прочих операций, не включаемый в чистую прибыль (убыток)</t>
  </si>
  <si>
    <t>220</t>
  </si>
  <si>
    <t>Результат от переоценки долгосрочных активов, не включаемый в чистую прибыль (убыток)</t>
  </si>
  <si>
    <t xml:space="preserve">Чистая прибыль (убыток) </t>
  </si>
  <si>
    <t>Прочие платежи, исчисляемые из прибыли (дохода)</t>
  </si>
  <si>
    <t>Прочие налоги и сборы, исчисляемые из прибыли (дохода)</t>
  </si>
  <si>
    <t>Изменение отложенных налоговых обязательств</t>
  </si>
  <si>
    <r>
      <t xml:space="preserve">09. </t>
    </r>
    <r>
      <rPr>
        <sz val="9"/>
        <color indexed="16"/>
        <rFont val="Times New Roman"/>
        <family val="1"/>
        <charset val="204"/>
      </rPr>
      <t xml:space="preserve">В </t>
    </r>
    <r>
      <rPr>
        <b/>
        <sz val="9"/>
        <color indexed="16"/>
        <rFont val="Times New Roman"/>
        <family val="1"/>
        <charset val="204"/>
      </rPr>
      <t>строки 170 и 180</t>
    </r>
    <r>
      <rPr>
        <sz val="9"/>
        <color indexed="16"/>
        <rFont val="Times New Roman"/>
        <family val="1"/>
        <charset val="204"/>
      </rPr>
      <t xml:space="preserve"> показатели вносятся со знаком "-", если в результате их расчета получена отрицательная величина</t>
    </r>
  </si>
  <si>
    <t>Изменение отложенных налоговых активов</t>
  </si>
  <si>
    <t>Налог на прибыль</t>
  </si>
  <si>
    <t>Прибыль (убыток) до налогообложения</t>
  </si>
  <si>
    <t>Прибыль (убыток) от инвестиционной и финансовой деятельности</t>
  </si>
  <si>
    <t xml:space="preserve">За </t>
  </si>
  <si>
    <t>прочие расходы по финансовой деятельности</t>
  </si>
  <si>
    <t>курсовые разницы от пересчета активов и обязательств</t>
  </si>
  <si>
    <t>проценты к уплате</t>
  </si>
  <si>
    <t>91, суб.сч. 91-4</t>
  </si>
  <si>
    <t>Расходы по финансовой деятельности</t>
  </si>
  <si>
    <t>прочие доходы по финансовой деятельности</t>
  </si>
  <si>
    <t>91, суб.сч. 91-1, 91-2, 91-3</t>
  </si>
  <si>
    <t>Доходы по финансовой деятельности</t>
  </si>
  <si>
    <t>прочие расходы по инвестиционной деятельности</t>
  </si>
  <si>
    <t>расходы от выбытия основных средств, нематериальных активов и других долгосрочных активов</t>
  </si>
  <si>
    <t>Расходы по инвестиционной деятельности</t>
  </si>
  <si>
    <t>прочие доходы по инвестиционной деятельности</t>
  </si>
  <si>
    <t>проценты к получению</t>
  </si>
  <si>
    <t>доходы от участия в уставном капитале других организаций</t>
  </si>
  <si>
    <t>доходы от выбытия основных средств, нематериальных активов и других долгосрочных активов</t>
  </si>
  <si>
    <t>Доходы по инвестиционной деятельности</t>
  </si>
  <si>
    <t>Прибыль (убыток) от текущей деятельности</t>
  </si>
  <si>
    <t>90, суб.сч. 90-10</t>
  </si>
  <si>
    <t>Прочие расходы по текущей деятельности</t>
  </si>
  <si>
    <t>90, суб.сч. 90-7,90-8, 90-9</t>
  </si>
  <si>
    <t>Прочие доходы по текущей деятельности</t>
  </si>
  <si>
    <t>Прибыль (убыток) от реализации продукции, товаров, работ, услуг</t>
  </si>
  <si>
    <t>90, суб.сч. 90-6</t>
  </si>
  <si>
    <t>Расходы на реализацию</t>
  </si>
  <si>
    <t xml:space="preserve">90, суб.сч. 90-5 </t>
  </si>
  <si>
    <t>Управленческие расходы</t>
  </si>
  <si>
    <t>Валовая прибыль</t>
  </si>
  <si>
    <t>90, суб.сч. 90-4</t>
  </si>
  <si>
    <t>Себестоимость реализованной продукции, товаров, работ, услуг</t>
  </si>
  <si>
    <t>90, суб.сч. 90-1, 90-2, 90-3</t>
  </si>
  <si>
    <t>Выручка от реализации продукции, товаров, работ, услуг</t>
  </si>
  <si>
    <t>о прибылях и убытках</t>
  </si>
  <si>
    <t>Приложение 2</t>
  </si>
  <si>
    <t>Приложение 4</t>
  </si>
  <si>
    <t>о движении денежных средств</t>
  </si>
  <si>
    <t>Движение денежных средств по текущей деятельности</t>
  </si>
  <si>
    <t>Поступило денежных средств – всего</t>
  </si>
  <si>
    <t>от покупателей продукции, товаров, заказчиков работ, услуг</t>
  </si>
  <si>
    <t>от покупателей материалов и других запасов</t>
  </si>
  <si>
    <t>роялти</t>
  </si>
  <si>
    <t>прочие поступления</t>
  </si>
  <si>
    <t>Направлено денежных средств – всего</t>
  </si>
  <si>
    <t>на приобретение запасов, работ, услуг</t>
  </si>
  <si>
    <t>на оплату труда</t>
  </si>
  <si>
    <t>на уплату налогов и сборов</t>
  </si>
  <si>
    <t>033</t>
  </si>
  <si>
    <t>на прочие выплаты</t>
  </si>
  <si>
    <t>034</t>
  </si>
  <si>
    <t>Результат движения денежных средств по текущей деятельности</t>
  </si>
  <si>
    <t>Движение денежных средств по инвестиционной деятельности</t>
  </si>
  <si>
    <t>от покупателей основных средств, нематериальных активов и других долгосрочных активов</t>
  </si>
  <si>
    <t>возврат предоставленных займов</t>
  </si>
  <si>
    <t>проценты</t>
  </si>
  <si>
    <t>на приобретение и создание основных средств, нематериальных активов и других долгосрочных активов</t>
  </si>
  <si>
    <t>на предоставление займов</t>
  </si>
  <si>
    <t>на вклады в уставный капитал других организаций</t>
  </si>
  <si>
    <t>прочие выплаты</t>
  </si>
  <si>
    <t>Результат движения денежных средств по инвестиционной деятельности</t>
  </si>
  <si>
    <t>Движение денежных средств по финансовой деятельности</t>
  </si>
  <si>
    <t xml:space="preserve">Поступило денежных средств – всего </t>
  </si>
  <si>
    <t>кредиты и займы</t>
  </si>
  <si>
    <t xml:space="preserve">от выпуска акций </t>
  </si>
  <si>
    <t>082</t>
  </si>
  <si>
    <t>083</t>
  </si>
  <si>
    <t xml:space="preserve">прочие поступления </t>
  </si>
  <si>
    <t>084</t>
  </si>
  <si>
    <t>Направлено денежных средств – всего</t>
  </si>
  <si>
    <t>на погашение кредитов и займов</t>
  </si>
  <si>
    <t>на выплаты дивидендов и других доходов от участия в уставном капитале организации</t>
  </si>
  <si>
    <t>092</t>
  </si>
  <si>
    <t>на выплаты процентов</t>
  </si>
  <si>
    <t>093</t>
  </si>
  <si>
    <t>на лизинговые платежи</t>
  </si>
  <si>
    <t>094</t>
  </si>
  <si>
    <t>095</t>
  </si>
  <si>
    <t>Результат движения денежных средств по финансовой деятельности</t>
  </si>
  <si>
    <t>Результат движения денежных средств по текущей, инвестиционной и финансовой деятельности</t>
  </si>
  <si>
    <t xml:space="preserve">Остаток денежных средств и эквивалентов </t>
  </si>
  <si>
    <t xml:space="preserve">денежных средств на </t>
  </si>
  <si>
    <t>Влияние изменений курсов иностранных валют</t>
  </si>
  <si>
    <r>
      <t xml:space="preserve">В строку 140 </t>
    </r>
    <r>
      <rPr>
        <sz val="10"/>
        <color indexed="16"/>
        <rFont val="Times New Roman"/>
        <family val="1"/>
        <charset val="204"/>
      </rPr>
      <t>показатель вносится со знаком "-", если он повлиял на уменьшение остатка денежных средств.</t>
    </r>
  </si>
  <si>
    <t>50,  51, 52, 55, 57, 58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</si>
</sst>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F800]dddd\,\ mmmm\ dd\,\ yyyy"/>
    <numFmt numFmtId="165" formatCode="[$-FC19]dd\ mmmm\ yyyy\ \г\.;@"/>
    <numFmt numFmtId="166" formatCode="0.000000"/>
    <numFmt numFmtId="167" formatCode="[$-FC19]d\ mmmm\ yyyy\ &quot;года&quot;"/>
    <numFmt numFmtId="168" formatCode="_-* #,##0.00_р_._-;\-* #,##0.00_р_._-;_-* &quot;-&quot;??_р_._-;_-@_-"/>
    <numFmt numFmtId="169" formatCode="_(#,##0_);\(#,##0\);_(* &quot;-&quot;??_);_(@_)"/>
    <numFmt numFmtId="170" formatCode="_-* #,##0_р_._-;\-* #,##0_р_._-;_-* &quot;-&quot;_р_._-;_-@_-"/>
    <numFmt numFmtId="171" formatCode="\(#,##0\);\(#,##0\);_(* &quot;-&quot;??_);_(@_)"/>
    <numFmt numFmtId="172" formatCode="_-* #,##0_р_._-;\-* #,##0_р_._-;_-* &quot;-&quot;??_р_._-;_-@_-"/>
    <numFmt numFmtId="173" formatCode="[$-FC19]&quot;На &quot;d\ mmmm\ yyyy\ &quot;года&quot;"/>
    <numFmt numFmtId="174" formatCode="[$-FC19]d&quot;.&quot;mm&quot;.&quot;yyyy\ &quot;г.&quot;"/>
    <numFmt numFmtId="175" formatCode="[$-FC19]\ yyyy\ &quot;года&quot;"/>
    <numFmt numFmtId="176" formatCode="[$-FC19]&quot;за &quot;mmmm"/>
    <numFmt numFmtId="177" formatCode="\(#,##0\);\(\-#,##0\);_(* &quot;-&quot;??_);_(@_)"/>
    <numFmt numFmtId="178" formatCode="[$-FC19]&quot;на &quot;d\ mmmm\ yyyy\ &quot;года&quot;"/>
  </numFmts>
  <fonts count="62">
    <font>
      <sz val="10"/>
      <name val="Arial Cyr"/>
      <charset val="204"/>
    </font>
    <font>
      <sz val="12"/>
      <name val="Times New Roman"/>
      <family val="1"/>
      <charset val="204"/>
    </font>
    <font>
      <sz val="8"/>
      <name val="Arial Cyr"/>
      <charset val="204"/>
    </font>
    <font>
      <sz val="10"/>
      <name val="Times New Roman"/>
      <family val="1"/>
      <charset val="204"/>
    </font>
    <font>
      <b/>
      <i/>
      <sz val="8"/>
      <name val="Times New Roman"/>
      <family val="1"/>
      <charset val="204"/>
    </font>
    <font>
      <b/>
      <sz val="12"/>
      <name val="Times New Roman"/>
      <family val="1"/>
      <charset val="204"/>
    </font>
    <font>
      <sz val="7"/>
      <name val="Times New Roman"/>
      <family val="1"/>
      <charset val="204"/>
    </font>
    <font>
      <b/>
      <sz val="11"/>
      <name val="Times New Roman"/>
      <family val="1"/>
      <charset val="204"/>
    </font>
    <font>
      <sz val="9"/>
      <name val="Times New Roman"/>
      <family val="1"/>
      <charset val="204"/>
    </font>
    <font>
      <sz val="8"/>
      <name val="Times New Roman"/>
      <family val="1"/>
      <charset val="204"/>
    </font>
    <font>
      <sz val="8"/>
      <color indexed="81"/>
      <name val="Tahoma"/>
      <family val="2"/>
      <charset val="204"/>
    </font>
    <font>
      <b/>
      <sz val="8"/>
      <color indexed="81"/>
      <name val="Tahoma"/>
      <family val="2"/>
      <charset val="204"/>
    </font>
    <font>
      <u/>
      <sz val="12"/>
      <name val="Times New Roman"/>
      <family val="1"/>
      <charset val="204"/>
    </font>
    <font>
      <sz val="9"/>
      <color indexed="81"/>
      <name val="Tahoma"/>
      <family val="2"/>
      <charset val="204"/>
    </font>
    <font>
      <i/>
      <sz val="12"/>
      <name val="Times New Roman"/>
      <family val="1"/>
      <charset val="204"/>
    </font>
    <font>
      <b/>
      <sz val="9"/>
      <color indexed="81"/>
      <name val="Tahoma"/>
      <family val="2"/>
      <charset val="204"/>
    </font>
    <font>
      <b/>
      <u/>
      <sz val="8"/>
      <color indexed="81"/>
      <name val="Tahoma"/>
      <family val="2"/>
      <charset val="204"/>
    </font>
    <font>
      <b/>
      <sz val="10"/>
      <name val="Times New Roman"/>
      <family val="1"/>
      <charset val="204"/>
    </font>
    <font>
      <b/>
      <i/>
      <sz val="10"/>
      <name val="Times New Roman"/>
      <family val="1"/>
      <charset val="204"/>
    </font>
    <font>
      <sz val="1"/>
      <color indexed="9"/>
      <name val="Times New Roman"/>
      <family val="1"/>
      <charset val="204"/>
    </font>
    <font>
      <b/>
      <i/>
      <sz val="9"/>
      <name val="Times New Roman"/>
      <family val="1"/>
      <charset val="204"/>
    </font>
    <font>
      <b/>
      <sz val="9"/>
      <name val="Times New Roman"/>
      <family val="1"/>
      <charset val="204"/>
    </font>
    <font>
      <u/>
      <sz val="10"/>
      <color theme="10"/>
      <name val="Arial Cyr"/>
      <charset val="204"/>
    </font>
    <font>
      <b/>
      <sz val="10"/>
      <color theme="10"/>
      <name val="Arial Cyr"/>
      <charset val="204"/>
    </font>
    <font>
      <sz val="10"/>
      <name val="Arial Cyr"/>
      <charset val="204"/>
    </font>
    <font>
      <sz val="10"/>
      <color indexed="22"/>
      <name val="Arial Cyr"/>
      <charset val="204"/>
    </font>
    <font>
      <b/>
      <sz val="10"/>
      <color indexed="12"/>
      <name val="Times New Roman"/>
      <family val="1"/>
      <charset val="204"/>
    </font>
    <font>
      <b/>
      <sz val="10"/>
      <color indexed="22"/>
      <name val="Times New Roman"/>
      <family val="1"/>
      <charset val="204"/>
    </font>
    <font>
      <sz val="9"/>
      <color indexed="22"/>
      <name val="Times New Roman"/>
      <family val="1"/>
      <charset val="204"/>
    </font>
    <font>
      <sz val="10"/>
      <color indexed="22"/>
      <name val="Times New Roman"/>
      <family val="1"/>
      <charset val="204"/>
    </font>
    <font>
      <sz val="11"/>
      <color indexed="22"/>
      <name val="Arial Cyr"/>
      <charset val="204"/>
    </font>
    <font>
      <sz val="11"/>
      <color indexed="22"/>
      <name val="Times New Roman"/>
      <family val="1"/>
      <charset val="204"/>
    </font>
    <font>
      <sz val="11"/>
      <name val="Times New Roman"/>
      <family val="1"/>
      <charset val="204"/>
    </font>
    <font>
      <i/>
      <sz val="7"/>
      <name val="Times New Roman"/>
      <family val="1"/>
      <charset val="204"/>
    </font>
    <font>
      <sz val="11"/>
      <name val="Arial Cyr"/>
      <charset val="204"/>
    </font>
    <font>
      <sz val="10"/>
      <color indexed="16"/>
      <name val="Times New Roman"/>
      <family val="1"/>
      <charset val="204"/>
    </font>
    <font>
      <b/>
      <sz val="10"/>
      <color indexed="16"/>
      <name val="Times New Roman"/>
      <family val="1"/>
      <charset val="204"/>
    </font>
    <font>
      <b/>
      <sz val="10"/>
      <color indexed="10"/>
      <name val="Times New Roman"/>
      <family val="1"/>
      <charset val="204"/>
    </font>
    <font>
      <b/>
      <u/>
      <sz val="10"/>
      <color indexed="16"/>
      <name val="Times New Roman"/>
      <family val="1"/>
      <charset val="204"/>
    </font>
    <font>
      <b/>
      <sz val="10.5"/>
      <color indexed="22"/>
      <name val="Times New Roman"/>
      <family val="1"/>
      <charset val="204"/>
    </font>
    <font>
      <b/>
      <sz val="10.5"/>
      <name val="Times New Roman"/>
      <family val="1"/>
      <charset val="204"/>
    </font>
    <font>
      <b/>
      <sz val="10.5"/>
      <color indexed="16"/>
      <name val="Times New Roman"/>
      <family val="1"/>
      <charset val="204"/>
    </font>
    <font>
      <b/>
      <sz val="10"/>
      <color indexed="81"/>
      <name val="Trajan Pro"/>
      <family val="1"/>
    </font>
    <font>
      <sz val="10"/>
      <color indexed="81"/>
      <name val="Trajan Pro"/>
      <family val="1"/>
    </font>
    <font>
      <b/>
      <sz val="10"/>
      <color indexed="81"/>
      <name val="Tahoma"/>
      <family val="2"/>
      <charset val="204"/>
    </font>
    <font>
      <b/>
      <sz val="9"/>
      <color indexed="81"/>
      <name val="Times New Roman"/>
      <family val="1"/>
      <charset val="204"/>
    </font>
    <font>
      <sz val="9"/>
      <color indexed="81"/>
      <name val="Times New Roman"/>
      <family val="1"/>
      <charset val="204"/>
    </font>
    <font>
      <b/>
      <sz val="8"/>
      <color indexed="81"/>
      <name val="Times New Roman"/>
      <family val="1"/>
      <charset val="204"/>
    </font>
    <font>
      <sz val="8"/>
      <color indexed="81"/>
      <name val="Times New Roman"/>
      <family val="1"/>
      <charset val="204"/>
    </font>
    <font>
      <i/>
      <sz val="10"/>
      <color indexed="16"/>
      <name val="Times New Roman"/>
      <family val="1"/>
      <charset val="204"/>
    </font>
    <font>
      <sz val="10"/>
      <color indexed="10"/>
      <name val="Times New Roman"/>
      <family val="1"/>
      <charset val="204"/>
    </font>
    <font>
      <b/>
      <sz val="9"/>
      <color indexed="16"/>
      <name val="Times New Roman"/>
      <family val="1"/>
      <charset val="204"/>
    </font>
    <font>
      <sz val="9"/>
      <color indexed="16"/>
      <name val="Times New Roman"/>
      <family val="1"/>
      <charset val="204"/>
    </font>
    <font>
      <i/>
      <sz val="9"/>
      <color indexed="16"/>
      <name val="Times New Roman"/>
      <family val="1"/>
      <charset val="204"/>
    </font>
    <font>
      <u/>
      <sz val="9"/>
      <color indexed="81"/>
      <name val="Times New Roman"/>
      <family val="1"/>
      <charset val="204"/>
    </font>
    <font>
      <b/>
      <sz val="10"/>
      <color indexed="81"/>
      <name val="Times New Roman"/>
      <family val="1"/>
      <charset val="204"/>
    </font>
    <font>
      <sz val="10"/>
      <color indexed="81"/>
      <name val="Times New Roman"/>
      <family val="1"/>
      <charset val="204"/>
    </font>
    <font>
      <u/>
      <sz val="8"/>
      <color indexed="81"/>
      <name val="Times New Roman"/>
      <family val="1"/>
      <charset val="204"/>
    </font>
    <font>
      <sz val="8"/>
      <color indexed="16"/>
      <name val="Times New Roman"/>
      <family val="1"/>
      <charset val="204"/>
    </font>
    <font>
      <b/>
      <sz val="8"/>
      <color indexed="16"/>
      <name val="Times New Roman"/>
      <family val="1"/>
      <charset val="204"/>
    </font>
    <font>
      <b/>
      <sz val="9"/>
      <color indexed="12"/>
      <name val="Times New Roman"/>
      <family val="1"/>
      <charset val="204"/>
    </font>
    <font>
      <sz val="8"/>
      <color indexed="12"/>
      <name val="Times New Roman"/>
      <family val="1"/>
      <charset val="204"/>
    </font>
  </fonts>
  <fills count="9">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9"/>
        <bgColor indexed="64"/>
      </patternFill>
    </fill>
    <fill>
      <patternFill patternType="solid">
        <fgColor rgb="FFCCFFCC"/>
        <bgColor indexed="64"/>
      </patternFill>
    </fill>
    <fill>
      <patternFill patternType="solid">
        <fgColor theme="0"/>
        <bgColor indexed="64"/>
      </patternFill>
    </fill>
    <fill>
      <patternFill patternType="solid">
        <fgColor indexed="41"/>
        <bgColor indexed="64"/>
      </patternFill>
    </fill>
    <fill>
      <patternFill patternType="solid">
        <fgColor indexed="4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s>
  <cellStyleXfs count="3">
    <xf numFmtId="0" fontId="0" fillId="0" borderId="0"/>
    <xf numFmtId="0" fontId="22" fillId="0" borderId="0" applyNumberFormat="0" applyFill="0" applyBorder="0" applyAlignment="0" applyProtection="0"/>
    <xf numFmtId="168" fontId="24" fillId="0" borderId="0" applyFont="0" applyFill="0" applyBorder="0" applyAlignment="0" applyProtection="0"/>
  </cellStyleXfs>
  <cellXfs count="686">
    <xf numFmtId="0" fontId="0" fillId="0" borderId="0" xfId="0"/>
    <xf numFmtId="0" fontId="6" fillId="0" borderId="0" xfId="0" applyFont="1"/>
    <xf numFmtId="0" fontId="7" fillId="0" borderId="0" xfId="0" applyFont="1"/>
    <xf numFmtId="0" fontId="1" fillId="0" borderId="0" xfId="0" applyFont="1" applyAlignment="1">
      <alignment horizontal="left"/>
    </xf>
    <xf numFmtId="0" fontId="3" fillId="0" borderId="0" xfId="0" applyFont="1"/>
    <xf numFmtId="0" fontId="1" fillId="0" borderId="0" xfId="0" applyFont="1" applyAlignment="1">
      <alignment horizontal="right"/>
    </xf>
    <xf numFmtId="0" fontId="1" fillId="0" borderId="0" xfId="0" applyFont="1" applyAlignment="1">
      <alignment horizontal="right" vertical="top"/>
    </xf>
    <xf numFmtId="0" fontId="1" fillId="0" borderId="0" xfId="0" applyFont="1" applyAlignment="1">
      <alignment horizontal="left" vertical="top" wrapText="1"/>
    </xf>
    <xf numFmtId="0" fontId="5" fillId="0" borderId="0" xfId="0" applyFont="1" applyAlignment="1">
      <alignment horizontal="left" vertical="top" wrapText="1"/>
    </xf>
    <xf numFmtId="49" fontId="1" fillId="0" borderId="0" xfId="0" applyNumberFormat="1" applyFont="1" applyAlignment="1">
      <alignment horizontal="right" vertical="top"/>
    </xf>
    <xf numFmtId="0" fontId="1" fillId="0" borderId="0" xfId="0" applyNumberFormat="1" applyFont="1" applyAlignment="1">
      <alignment horizontal="right" vertical="top"/>
    </xf>
    <xf numFmtId="0" fontId="1" fillId="0" borderId="0" xfId="0" applyNumberFormat="1" applyFont="1" applyAlignment="1">
      <alignment horizontal="left" vertical="top" wrapText="1"/>
    </xf>
    <xf numFmtId="0" fontId="5" fillId="0" borderId="0" xfId="0" applyNumberFormat="1" applyFont="1" applyAlignment="1">
      <alignment horizontal="left" vertical="top" wrapText="1"/>
    </xf>
    <xf numFmtId="0" fontId="14" fillId="0" borderId="0" xfId="0" applyFont="1" applyAlignment="1">
      <alignment horizontal="left" vertical="top" wrapText="1"/>
    </xf>
    <xf numFmtId="0" fontId="5" fillId="0" borderId="0" xfId="0" applyFont="1" applyAlignment="1">
      <alignment horizontal="left" vertical="top"/>
    </xf>
    <xf numFmtId="0" fontId="8" fillId="2" borderId="0" xfId="0" applyFont="1" applyFill="1" applyBorder="1" applyAlignment="1" applyProtection="1">
      <alignment horizontal="left" wrapText="1"/>
      <protection locked="0"/>
    </xf>
    <xf numFmtId="0" fontId="5" fillId="0" borderId="0" xfId="0" applyFont="1" applyAlignment="1">
      <alignment horizontal="center" vertical="center"/>
    </xf>
    <xf numFmtId="0" fontId="17" fillId="0" borderId="0" xfId="0" applyFont="1"/>
    <xf numFmtId="0" fontId="9" fillId="0" borderId="0" xfId="0" applyFont="1"/>
    <xf numFmtId="1" fontId="17" fillId="0" borderId="0" xfId="0" applyNumberFormat="1" applyFont="1" applyAlignment="1">
      <alignment shrinkToFit="1"/>
    </xf>
    <xf numFmtId="0" fontId="17" fillId="0" borderId="0" xfId="0" applyFont="1" applyAlignment="1">
      <alignment shrinkToFit="1"/>
    </xf>
    <xf numFmtId="1" fontId="3" fillId="0" borderId="0" xfId="0" applyNumberFormat="1" applyFont="1"/>
    <xf numFmtId="0" fontId="3" fillId="0" borderId="0" xfId="0" applyFont="1" applyAlignment="1">
      <alignment shrinkToFit="1"/>
    </xf>
    <xf numFmtId="0" fontId="3" fillId="0" borderId="1" xfId="0" applyFont="1" applyBorder="1" applyAlignment="1">
      <alignment horizontal="center" vertical="center" wrapText="1"/>
    </xf>
    <xf numFmtId="0" fontId="3" fillId="0" borderId="0" xfId="0" applyFont="1" applyAlignment="1" applyProtection="1">
      <alignment vertical="justify"/>
      <protection locked="0"/>
    </xf>
    <xf numFmtId="0" fontId="3" fillId="0" borderId="0" xfId="0" applyFont="1" applyAlignment="1">
      <alignment horizontal="left"/>
    </xf>
    <xf numFmtId="0" fontId="6" fillId="0" borderId="0" xfId="0" applyFont="1" applyBorder="1" applyAlignment="1">
      <alignment horizontal="center"/>
    </xf>
    <xf numFmtId="0" fontId="3" fillId="0" borderId="1" xfId="0" applyFont="1" applyBorder="1" applyAlignment="1">
      <alignment horizontal="center" vertical="center"/>
    </xf>
    <xf numFmtId="0" fontId="3" fillId="0" borderId="2" xfId="0" applyFont="1" applyBorder="1" applyAlignment="1"/>
    <xf numFmtId="0" fontId="3" fillId="0" borderId="0" xfId="0" applyFont="1" applyAlignment="1"/>
    <xf numFmtId="164" fontId="3" fillId="0" borderId="0" xfId="0" applyNumberFormat="1" applyFont="1" applyFill="1"/>
    <xf numFmtId="0" fontId="8" fillId="0" borderId="0" xfId="0" applyFont="1" applyBorder="1" applyAlignment="1">
      <alignment horizontal="center"/>
    </xf>
    <xf numFmtId="0" fontId="3" fillId="0" borderId="0" xfId="0" applyFont="1" applyFill="1"/>
    <xf numFmtId="0" fontId="19" fillId="0" borderId="0" xfId="0" applyFont="1"/>
    <xf numFmtId="1" fontId="3" fillId="0" borderId="0" xfId="0" applyNumberFormat="1" applyFont="1" applyBorder="1"/>
    <xf numFmtId="0" fontId="3" fillId="0" borderId="0" xfId="0" applyFont="1" applyBorder="1"/>
    <xf numFmtId="0" fontId="3" fillId="0" borderId="0" xfId="0" applyFont="1" applyFill="1" applyBorder="1"/>
    <xf numFmtId="0" fontId="18" fillId="0" borderId="0" xfId="0" applyFont="1" applyFill="1" applyBorder="1"/>
    <xf numFmtId="0" fontId="17" fillId="0" borderId="0" xfId="0" applyFont="1" applyFill="1" applyBorder="1"/>
    <xf numFmtId="1" fontId="3" fillId="0" borderId="0" xfId="0" applyNumberFormat="1" applyFont="1" applyAlignment="1">
      <alignment horizontal="left"/>
    </xf>
    <xf numFmtId="49" fontId="3" fillId="0" borderId="0" xfId="0" applyNumberFormat="1" applyFont="1"/>
    <xf numFmtId="1" fontId="3" fillId="0" borderId="0" xfId="0" applyNumberFormat="1" applyFont="1" applyAlignment="1">
      <alignment shrinkToFit="1"/>
    </xf>
    <xf numFmtId="0" fontId="9" fillId="0" borderId="0" xfId="0" applyFont="1" applyAlignment="1"/>
    <xf numFmtId="0" fontId="5" fillId="0" borderId="0" xfId="0" applyFont="1" applyAlignment="1">
      <alignment horizontal="left" vertical="center"/>
    </xf>
    <xf numFmtId="0" fontId="4" fillId="0" borderId="0" xfId="0" applyFont="1" applyAlignment="1">
      <alignment horizontal="left" vertical="center"/>
    </xf>
    <xf numFmtId="0" fontId="3" fillId="0" borderId="0" xfId="0" applyFont="1" applyAlignment="1">
      <alignment vertical="center"/>
    </xf>
    <xf numFmtId="0" fontId="5" fillId="0" borderId="0" xfId="0" applyFont="1" applyAlignment="1">
      <alignment vertical="center"/>
    </xf>
    <xf numFmtId="0" fontId="5" fillId="0" borderId="0" xfId="0" applyFont="1" applyBorder="1" applyAlignment="1">
      <alignment horizontal="left" vertical="center"/>
    </xf>
    <xf numFmtId="0" fontId="9" fillId="0" borderId="0" xfId="0" applyFont="1" applyBorder="1" applyAlignment="1">
      <alignment horizontal="left" vertical="center"/>
    </xf>
    <xf numFmtId="1" fontId="3" fillId="0" borderId="0" xfId="0" applyNumberFormat="1" applyFont="1" applyAlignment="1">
      <alignment vertical="center"/>
    </xf>
    <xf numFmtId="0" fontId="3" fillId="0" borderId="0" xfId="0" applyFont="1" applyAlignment="1">
      <alignment vertical="center" shrinkToFit="1"/>
    </xf>
    <xf numFmtId="0" fontId="8" fillId="0" borderId="0" xfId="0" applyFont="1" applyBorder="1" applyAlignment="1">
      <alignment horizontal="center" vertical="center"/>
    </xf>
    <xf numFmtId="0" fontId="18" fillId="0" borderId="1" xfId="0" applyFont="1" applyFill="1" applyBorder="1" applyAlignment="1" applyProtection="1">
      <alignment wrapText="1"/>
      <protection locked="0"/>
    </xf>
    <xf numFmtId="0" fontId="18" fillId="0" borderId="1" xfId="0" applyFont="1" applyFill="1" applyBorder="1" applyProtection="1">
      <protection locked="0"/>
    </xf>
    <xf numFmtId="0" fontId="3" fillId="0" borderId="1" xfId="0" applyFont="1" applyBorder="1"/>
    <xf numFmtId="0" fontId="4" fillId="0" borderId="0" xfId="0" applyFont="1" applyFill="1" applyBorder="1"/>
    <xf numFmtId="0" fontId="9" fillId="0" borderId="0" xfId="0" applyFont="1" applyBorder="1"/>
    <xf numFmtId="0" fontId="3" fillId="0" borderId="1" xfId="0" applyFont="1" applyBorder="1" applyAlignment="1">
      <alignment horizontal="left" vertical="center" wrapText="1"/>
    </xf>
    <xf numFmtId="0" fontId="6" fillId="0" borderId="0" xfId="0" applyFont="1" applyAlignment="1">
      <alignment horizontal="right"/>
    </xf>
    <xf numFmtId="0" fontId="8" fillId="0" borderId="1" xfId="0" applyFont="1" applyBorder="1" applyAlignment="1">
      <alignment horizontal="left" vertical="center" wrapText="1"/>
    </xf>
    <xf numFmtId="0" fontId="21" fillId="3" borderId="1" xfId="0" applyFont="1" applyFill="1" applyBorder="1" applyAlignment="1">
      <alignment horizontal="center" vertical="center" wrapText="1" shrinkToFit="1"/>
    </xf>
    <xf numFmtId="0" fontId="8" fillId="0" borderId="1" xfId="0" applyFont="1" applyBorder="1" applyAlignment="1">
      <alignment horizontal="center" vertical="center" shrinkToFit="1"/>
    </xf>
    <xf numFmtId="1" fontId="17" fillId="4" borderId="1" xfId="0" applyNumberFormat="1" applyFont="1" applyFill="1" applyBorder="1" applyAlignment="1">
      <alignment horizontal="center" vertical="center" wrapText="1" shrinkToFit="1"/>
    </xf>
    <xf numFmtId="1" fontId="17" fillId="4" borderId="3" xfId="0" applyNumberFormat="1" applyFont="1" applyFill="1" applyBorder="1" applyAlignment="1">
      <alignment horizontal="center" vertical="center" wrapText="1" shrinkToFit="1"/>
    </xf>
    <xf numFmtId="0" fontId="17" fillId="4" borderId="1" xfId="0" applyFont="1" applyFill="1" applyBorder="1" applyAlignment="1">
      <alignment horizontal="center" vertical="center" wrapText="1" shrinkToFit="1"/>
    </xf>
    <xf numFmtId="1" fontId="3" fillId="0" borderId="1" xfId="0" applyNumberFormat="1" applyFont="1" applyBorder="1" applyAlignment="1">
      <alignment horizontal="left" vertical="center" wrapText="1" shrinkToFit="1"/>
    </xf>
    <xf numFmtId="1" fontId="3" fillId="0" borderId="1" xfId="0" applyNumberFormat="1" applyFont="1" applyBorder="1" applyAlignment="1">
      <alignment vertical="center" wrapText="1" shrinkToFit="1"/>
    </xf>
    <xf numFmtId="2" fontId="3" fillId="0" borderId="1" xfId="0" applyNumberFormat="1" applyFont="1" applyFill="1" applyBorder="1" applyAlignment="1" applyProtection="1">
      <alignment horizontal="center" vertical="center" shrinkToFit="1"/>
      <protection locked="0"/>
    </xf>
    <xf numFmtId="2" fontId="3" fillId="2" borderId="1" xfId="0" applyNumberFormat="1" applyFont="1" applyFill="1" applyBorder="1" applyAlignment="1" applyProtection="1">
      <alignment horizontal="right" vertical="center" shrinkToFit="1"/>
      <protection locked="0"/>
    </xf>
    <xf numFmtId="1" fontId="3" fillId="2" borderId="1" xfId="0" applyNumberFormat="1" applyFont="1" applyFill="1" applyBorder="1" applyAlignment="1" applyProtection="1">
      <alignment horizontal="right" vertical="center" shrinkToFit="1"/>
      <protection locked="0"/>
    </xf>
    <xf numFmtId="1" fontId="3" fillId="0" borderId="3" xfId="0" applyNumberFormat="1" applyFont="1" applyBorder="1" applyAlignment="1">
      <alignment horizontal="center" vertical="center" shrinkToFi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4" fontId="3" fillId="2" borderId="4" xfId="0" applyNumberFormat="1" applyFont="1" applyFill="1" applyBorder="1" applyAlignment="1" applyProtection="1">
      <alignment horizontal="center" vertical="center"/>
      <protection locked="0"/>
    </xf>
    <xf numFmtId="14" fontId="3" fillId="2" borderId="6" xfId="0" applyNumberFormat="1" applyFont="1" applyFill="1" applyBorder="1" applyAlignment="1" applyProtection="1">
      <alignment horizontal="center" vertical="center"/>
      <protection locked="0"/>
    </xf>
    <xf numFmtId="1" fontId="3" fillId="2" borderId="1" xfId="0" applyNumberFormat="1" applyFont="1" applyFill="1" applyBorder="1" applyAlignment="1" applyProtection="1">
      <alignment horizontal="right" vertical="center"/>
      <protection locked="0"/>
    </xf>
    <xf numFmtId="0" fontId="3" fillId="2" borderId="1" xfId="0" applyFont="1" applyFill="1" applyBorder="1" applyAlignment="1" applyProtection="1">
      <alignment horizontal="right" vertical="center"/>
      <protection locked="0"/>
    </xf>
    <xf numFmtId="1" fontId="3" fillId="2" borderId="7" xfId="0" applyNumberFormat="1" applyFont="1" applyFill="1" applyBorder="1" applyAlignment="1" applyProtection="1">
      <alignment horizontal="right" vertical="center"/>
      <protection locked="0"/>
    </xf>
    <xf numFmtId="0" fontId="3" fillId="2" borderId="5"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1" fontId="3" fillId="2" borderId="5" xfId="0" applyNumberFormat="1" applyFont="1" applyFill="1" applyBorder="1" applyAlignment="1" applyProtection="1">
      <alignment horizontal="right"/>
      <protection locked="0"/>
    </xf>
    <xf numFmtId="1" fontId="3" fillId="2" borderId="9" xfId="0" applyNumberFormat="1" applyFont="1" applyFill="1" applyBorder="1" applyAlignment="1" applyProtection="1">
      <alignment horizontal="right"/>
      <protection locked="0"/>
    </xf>
    <xf numFmtId="0" fontId="17" fillId="0" borderId="0" xfId="0" applyFont="1" applyAlignment="1">
      <alignment horizontal="left" vertical="center"/>
    </xf>
    <xf numFmtId="1" fontId="17" fillId="0" borderId="0" xfId="0" applyNumberFormat="1" applyFont="1" applyAlignment="1">
      <alignment horizontal="right" vertical="center"/>
    </xf>
    <xf numFmtId="0" fontId="17" fillId="0" borderId="0" xfId="0" applyFont="1" applyAlignment="1">
      <alignment horizontal="right" vertical="center"/>
    </xf>
    <xf numFmtId="1" fontId="17" fillId="0" borderId="1" xfId="0" applyNumberFormat="1" applyFont="1" applyFill="1" applyBorder="1" applyAlignment="1">
      <alignment horizontal="center" vertical="center" wrapText="1" shrinkToFit="1"/>
    </xf>
    <xf numFmtId="0" fontId="17" fillId="0" borderId="1" xfId="0" applyFont="1" applyFill="1" applyBorder="1" applyAlignment="1">
      <alignment horizontal="center" vertical="center" wrapText="1" shrinkToFit="1"/>
    </xf>
    <xf numFmtId="0" fontId="20" fillId="0" borderId="0" xfId="0" applyFont="1" applyFill="1" applyBorder="1" applyAlignment="1" applyProtection="1">
      <alignment wrapText="1"/>
      <protection locked="0"/>
    </xf>
    <xf numFmtId="1" fontId="3" fillId="0" borderId="1" xfId="0" applyNumberFormat="1" applyFont="1" applyBorder="1" applyAlignment="1">
      <alignment horizontal="center" vertical="center" shrinkToFit="1"/>
    </xf>
    <xf numFmtId="2" fontId="3" fillId="0" borderId="1" xfId="0" applyNumberFormat="1" applyFont="1" applyFill="1" applyBorder="1" applyAlignment="1">
      <alignment horizontal="right" vertical="center" shrinkToFit="1"/>
    </xf>
    <xf numFmtId="1" fontId="8" fillId="0" borderId="1" xfId="0" applyNumberFormat="1" applyFont="1" applyBorder="1" applyAlignment="1">
      <alignment horizontal="left" vertical="center" wrapText="1" shrinkToFit="1"/>
    </xf>
    <xf numFmtId="1" fontId="5" fillId="0" borderId="1" xfId="0" applyNumberFormat="1" applyFont="1" applyBorder="1" applyAlignment="1">
      <alignment horizontal="left" vertical="center" wrapText="1" shrinkToFit="1"/>
    </xf>
    <xf numFmtId="14" fontId="3" fillId="2" borderId="1" xfId="0" applyNumberFormat="1" applyFont="1" applyFill="1" applyBorder="1" applyAlignment="1" applyProtection="1">
      <alignment horizontal="center" vertical="center" wrapText="1" shrinkToFit="1"/>
      <protection locked="0"/>
    </xf>
    <xf numFmtId="0" fontId="3" fillId="2" borderId="1" xfId="0" applyNumberFormat="1" applyFont="1" applyFill="1" applyBorder="1" applyAlignment="1" applyProtection="1">
      <alignment horizontal="center" vertical="center" wrapText="1" shrinkToFit="1"/>
      <protection locked="0"/>
    </xf>
    <xf numFmtId="0" fontId="8" fillId="0" borderId="0" xfId="0" applyFont="1" applyBorder="1" applyAlignment="1">
      <alignment vertical="top" wrapText="1"/>
    </xf>
    <xf numFmtId="0" fontId="3" fillId="0" borderId="0" xfId="0" applyFont="1" applyBorder="1" applyAlignment="1"/>
    <xf numFmtId="0" fontId="1" fillId="0" borderId="0" xfId="0" applyFont="1" applyAlignment="1"/>
    <xf numFmtId="0" fontId="3" fillId="0" borderId="10" xfId="0" applyFont="1" applyBorder="1"/>
    <xf numFmtId="0" fontId="3" fillId="2" borderId="1" xfId="0" applyFont="1" applyFill="1" applyBorder="1" applyAlignment="1" applyProtection="1">
      <alignment horizontal="center" vertical="center" wrapText="1"/>
      <protection locked="0"/>
    </xf>
    <xf numFmtId="1" fontId="3" fillId="0" borderId="1" xfId="0" applyNumberFormat="1" applyFont="1" applyFill="1" applyBorder="1" applyAlignment="1">
      <alignment horizontal="right" vertical="center" shrinkToFit="1"/>
    </xf>
    <xf numFmtId="166" fontId="3" fillId="2" borderId="1" xfId="0" applyNumberFormat="1" applyFont="1" applyFill="1" applyBorder="1" applyAlignment="1" applyProtection="1">
      <alignment horizontal="right" vertical="center" shrinkToFit="1"/>
      <protection locked="0"/>
    </xf>
    <xf numFmtId="165" fontId="17" fillId="2" borderId="1" xfId="0" applyNumberFormat="1" applyFont="1" applyFill="1" applyBorder="1" applyAlignment="1" applyProtection="1">
      <alignment horizontal="center" vertical="center"/>
      <protection locked="0"/>
    </xf>
    <xf numFmtId="49" fontId="23" fillId="2" borderId="1" xfId="1" applyNumberFormat="1" applyFont="1" applyFill="1" applyBorder="1" applyAlignment="1" applyProtection="1">
      <alignment horizontal="center" vertical="center" wrapText="1" shrinkToFit="1"/>
      <protection locked="0"/>
    </xf>
    <xf numFmtId="0" fontId="17" fillId="0" borderId="1" xfId="0" applyFont="1" applyFill="1" applyBorder="1" applyAlignment="1" applyProtection="1">
      <alignment horizontal="right" vertical="center"/>
      <protection hidden="1"/>
    </xf>
    <xf numFmtId="0" fontId="3" fillId="2" borderId="1" xfId="0" applyFont="1" applyFill="1" applyBorder="1" applyAlignment="1" applyProtection="1">
      <alignment horizontal="left" vertical="center" wrapText="1"/>
      <protection locked="0"/>
    </xf>
    <xf numFmtId="3" fontId="3" fillId="2" borderId="1" xfId="0" applyNumberFormat="1" applyFont="1" applyFill="1" applyBorder="1" applyProtection="1">
      <protection locked="0"/>
    </xf>
    <xf numFmtId="0" fontId="3" fillId="2" borderId="1" xfId="0" applyFont="1" applyFill="1" applyBorder="1" applyProtection="1">
      <protection locked="0"/>
    </xf>
    <xf numFmtId="3" fontId="3" fillId="2" borderId="1" xfId="0" applyNumberFormat="1" applyFont="1" applyFill="1" applyBorder="1" applyAlignment="1" applyProtection="1">
      <alignment horizontal="right" vertical="center"/>
      <protection locked="0"/>
    </xf>
    <xf numFmtId="0" fontId="3" fillId="0" borderId="1" xfId="0" applyFont="1" applyFill="1" applyBorder="1" applyAlignment="1" applyProtection="1">
      <alignment horizontal="right" vertical="center"/>
      <protection hidden="1"/>
    </xf>
    <xf numFmtId="1" fontId="3" fillId="2" borderId="1" xfId="0" applyNumberFormat="1" applyFont="1" applyFill="1" applyBorder="1" applyAlignment="1" applyProtection="1">
      <alignment horizontal="left" vertical="center"/>
      <protection locked="0"/>
    </xf>
    <xf numFmtId="0" fontId="3" fillId="2" borderId="1" xfId="0" applyFont="1" applyFill="1" applyBorder="1" applyAlignment="1" applyProtection="1">
      <alignment horizontal="left" vertical="center"/>
      <protection locked="0"/>
    </xf>
    <xf numFmtId="0" fontId="3" fillId="2" borderId="1" xfId="0" applyFont="1" applyFill="1" applyBorder="1" applyAlignment="1" applyProtection="1">
      <alignment horizontal="center" vertical="center"/>
      <protection locked="0"/>
    </xf>
    <xf numFmtId="49" fontId="3" fillId="2" borderId="1" xfId="0" applyNumberFormat="1" applyFont="1" applyFill="1" applyBorder="1" applyAlignment="1" applyProtection="1">
      <alignment horizontal="center" vertical="center"/>
      <protection locked="0"/>
    </xf>
    <xf numFmtId="0" fontId="3" fillId="0" borderId="1" xfId="0" applyFont="1" applyFill="1" applyBorder="1" applyAlignment="1">
      <alignment horizontal="center" vertical="center"/>
    </xf>
    <xf numFmtId="0" fontId="0" fillId="3" borderId="0" xfId="0" applyFill="1" applyBorder="1" applyAlignment="1" applyProtection="1">
      <alignment horizontal="left" vertical="center"/>
      <protection hidden="1"/>
    </xf>
    <xf numFmtId="0" fontId="25" fillId="3" borderId="0" xfId="0" applyFont="1" applyFill="1" applyBorder="1" applyAlignment="1" applyProtection="1">
      <alignment horizontal="left" vertical="center"/>
      <protection hidden="1"/>
    </xf>
    <xf numFmtId="0" fontId="24" fillId="3" borderId="0" xfId="0" applyFont="1" applyFill="1" applyBorder="1" applyAlignment="1" applyProtection="1">
      <alignment horizontal="left" vertical="center"/>
      <protection hidden="1"/>
    </xf>
    <xf numFmtId="49" fontId="26" fillId="3" borderId="0" xfId="0" applyNumberFormat="1" applyFont="1" applyFill="1" applyBorder="1" applyAlignment="1" applyProtection="1">
      <alignment horizontal="left" vertical="center"/>
      <protection hidden="1"/>
    </xf>
    <xf numFmtId="49" fontId="17" fillId="3" borderId="0" xfId="0" applyNumberFormat="1" applyFont="1" applyFill="1" applyBorder="1" applyAlignment="1" applyProtection="1">
      <alignment horizontal="left" vertical="center"/>
      <protection hidden="1"/>
    </xf>
    <xf numFmtId="49" fontId="27" fillId="3" borderId="0" xfId="0" applyNumberFormat="1" applyFont="1" applyFill="1" applyBorder="1" applyAlignment="1" applyProtection="1">
      <alignment horizontal="left" vertical="center"/>
      <protection hidden="1"/>
    </xf>
    <xf numFmtId="167" fontId="28" fillId="3" borderId="0" xfId="0" applyNumberFormat="1" applyFont="1" applyFill="1" applyBorder="1" applyAlignment="1" applyProtection="1">
      <alignment horizontal="left" vertical="center"/>
      <protection hidden="1"/>
    </xf>
    <xf numFmtId="167" fontId="29" fillId="3" borderId="0" xfId="0" applyNumberFormat="1" applyFont="1" applyFill="1" applyBorder="1" applyAlignment="1" applyProtection="1">
      <alignment horizontal="left" vertical="center"/>
      <protection hidden="1"/>
    </xf>
    <xf numFmtId="0" fontId="29" fillId="3" borderId="0" xfId="0" applyFont="1" applyFill="1" applyBorder="1" applyAlignment="1" applyProtection="1">
      <alignment horizontal="left" vertical="center"/>
      <protection hidden="1"/>
    </xf>
    <xf numFmtId="0" fontId="30" fillId="3" borderId="0" xfId="0" applyFont="1" applyFill="1" applyBorder="1" applyAlignment="1" applyProtection="1">
      <alignment horizontal="left" vertical="center"/>
      <protection hidden="1"/>
    </xf>
    <xf numFmtId="0" fontId="29" fillId="3" borderId="0" xfId="0" quotePrefix="1" applyFont="1" applyFill="1" applyBorder="1" applyAlignment="1" applyProtection="1">
      <alignment horizontal="left" vertical="center"/>
      <protection hidden="1"/>
    </xf>
    <xf numFmtId="0" fontId="31" fillId="3" borderId="0" xfId="0" applyFont="1" applyFill="1" applyBorder="1" applyAlignment="1" applyProtection="1">
      <alignment horizontal="left" vertical="center"/>
      <protection hidden="1"/>
    </xf>
    <xf numFmtId="0" fontId="0" fillId="3" borderId="0" xfId="0" applyFill="1" applyBorder="1" applyAlignment="1" applyProtection="1">
      <alignment horizontal="left" vertical="center"/>
      <protection locked="0"/>
    </xf>
    <xf numFmtId="49" fontId="26" fillId="3" borderId="0" xfId="0" applyNumberFormat="1" applyFont="1" applyFill="1" applyBorder="1" applyAlignment="1" applyProtection="1">
      <alignment horizontal="left" vertical="center"/>
      <protection locked="0"/>
    </xf>
    <xf numFmtId="0" fontId="32" fillId="4" borderId="0" xfId="0" applyFont="1" applyFill="1" applyBorder="1" applyAlignment="1" applyProtection="1">
      <alignment horizontal="center" vertical="center"/>
      <protection hidden="1"/>
    </xf>
    <xf numFmtId="0" fontId="32" fillId="4" borderId="0" xfId="0" applyFont="1" applyFill="1" applyBorder="1" applyAlignment="1" applyProtection="1">
      <alignment horizontal="left" vertical="center"/>
      <protection hidden="1"/>
    </xf>
    <xf numFmtId="164" fontId="32" fillId="4" borderId="0" xfId="0" applyNumberFormat="1" applyFont="1" applyFill="1" applyBorder="1" applyAlignment="1" applyProtection="1">
      <alignment horizontal="left" vertical="center"/>
      <protection hidden="1"/>
    </xf>
    <xf numFmtId="0" fontId="0" fillId="4" borderId="0" xfId="0" applyFill="1" applyBorder="1" applyAlignment="1" applyProtection="1">
      <alignment horizontal="left" vertical="center"/>
      <protection hidden="1"/>
    </xf>
    <xf numFmtId="0" fontId="6" fillId="4" borderId="0" xfId="0" applyFont="1" applyFill="1" applyBorder="1" applyAlignment="1" applyProtection="1">
      <alignment horizontal="left" vertical="center"/>
      <protection hidden="1"/>
    </xf>
    <xf numFmtId="0" fontId="8" fillId="4" borderId="0" xfId="0" applyFont="1" applyFill="1" applyBorder="1" applyAlignment="1" applyProtection="1">
      <alignment horizontal="left" vertical="center"/>
      <protection hidden="1"/>
    </xf>
    <xf numFmtId="0" fontId="33" fillId="4" borderId="0" xfId="0" applyFont="1" applyFill="1" applyBorder="1" applyAlignment="1" applyProtection="1">
      <alignment horizontal="center" vertical="center"/>
      <protection hidden="1"/>
    </xf>
    <xf numFmtId="0" fontId="33" fillId="4" borderId="0" xfId="0" quotePrefix="1" applyFont="1" applyFill="1" applyBorder="1" applyAlignment="1" applyProtection="1">
      <alignment horizontal="center" vertical="center"/>
      <protection hidden="1"/>
    </xf>
    <xf numFmtId="0" fontId="34" fillId="4" borderId="0" xfId="0" applyFont="1" applyFill="1" applyBorder="1" applyAlignment="1" applyProtection="1">
      <alignment horizontal="left" vertical="center"/>
      <protection hidden="1"/>
    </xf>
    <xf numFmtId="169" fontId="17" fillId="7" borderId="1" xfId="2" applyNumberFormat="1" applyFont="1" applyFill="1" applyBorder="1" applyAlignment="1" applyProtection="1">
      <alignment horizontal="center" vertical="center" shrinkToFit="1"/>
      <protection hidden="1"/>
    </xf>
    <xf numFmtId="0" fontId="17" fillId="4" borderId="1" xfId="0" applyFont="1" applyFill="1" applyBorder="1" applyAlignment="1" applyProtection="1">
      <alignment horizontal="center" vertical="center"/>
      <protection hidden="1"/>
    </xf>
    <xf numFmtId="169" fontId="3" fillId="4" borderId="1" xfId="2" applyNumberFormat="1" applyFont="1" applyFill="1" applyBorder="1" applyAlignment="1" applyProtection="1">
      <alignment horizontal="center" vertical="center" shrinkToFit="1"/>
      <protection locked="0"/>
    </xf>
    <xf numFmtId="0" fontId="3" fillId="4" borderId="1" xfId="0" applyFont="1" applyFill="1" applyBorder="1" applyAlignment="1" applyProtection="1">
      <alignment horizontal="center" vertical="center"/>
      <protection hidden="1"/>
    </xf>
    <xf numFmtId="49" fontId="26" fillId="3" borderId="0" xfId="0" quotePrefix="1" applyNumberFormat="1" applyFont="1" applyFill="1" applyBorder="1" applyAlignment="1" applyProtection="1">
      <alignment horizontal="left" vertical="center"/>
      <protection hidden="1"/>
    </xf>
    <xf numFmtId="169" fontId="3" fillId="4" borderId="11" xfId="2" applyNumberFormat="1" applyFont="1" applyFill="1" applyBorder="1" applyAlignment="1" applyProtection="1">
      <alignment horizontal="center" vertical="center" shrinkToFit="1"/>
      <protection locked="0"/>
    </xf>
    <xf numFmtId="0" fontId="3" fillId="4" borderId="11" xfId="0" applyFont="1" applyFill="1" applyBorder="1" applyAlignment="1" applyProtection="1">
      <alignment horizontal="center" vertical="center"/>
      <protection hidden="1"/>
    </xf>
    <xf numFmtId="0" fontId="3" fillId="4" borderId="10" xfId="0" applyFont="1" applyFill="1" applyBorder="1" applyAlignment="1" applyProtection="1">
      <alignment horizontal="center" vertical="center"/>
      <protection hidden="1"/>
    </xf>
    <xf numFmtId="169" fontId="3" fillId="4" borderId="12" xfId="2" applyNumberFormat="1" applyFont="1" applyFill="1" applyBorder="1" applyAlignment="1" applyProtection="1">
      <alignment horizontal="center" vertical="center" shrinkToFit="1"/>
      <protection locked="0"/>
    </xf>
    <xf numFmtId="0" fontId="24" fillId="4" borderId="19" xfId="0" applyFont="1" applyFill="1" applyBorder="1" applyAlignment="1" applyProtection="1">
      <alignment horizontal="left" vertical="center"/>
      <protection hidden="1"/>
    </xf>
    <xf numFmtId="169" fontId="3" fillId="7" borderId="1" xfId="2" applyNumberFormat="1" applyFont="1" applyFill="1" applyBorder="1" applyAlignment="1" applyProtection="1">
      <alignment horizontal="center" vertical="center" shrinkToFit="1"/>
      <protection hidden="1"/>
    </xf>
    <xf numFmtId="0" fontId="3" fillId="4" borderId="21" xfId="0" applyFont="1" applyFill="1" applyBorder="1" applyAlignment="1" applyProtection="1">
      <alignment horizontal="center" vertical="center"/>
      <protection hidden="1"/>
    </xf>
    <xf numFmtId="0" fontId="3" fillId="4" borderId="12" xfId="0" applyFont="1" applyFill="1" applyBorder="1" applyAlignment="1" applyProtection="1">
      <alignment horizontal="center" vertical="center"/>
      <protection hidden="1"/>
    </xf>
    <xf numFmtId="169" fontId="17" fillId="4" borderId="1" xfId="2" applyNumberFormat="1" applyFont="1" applyFill="1" applyBorder="1" applyAlignment="1" applyProtection="1">
      <alignment horizontal="center" vertical="center" shrinkToFit="1"/>
      <protection hidden="1"/>
    </xf>
    <xf numFmtId="170" fontId="0" fillId="3" borderId="0" xfId="0" applyNumberFormat="1" applyFill="1" applyBorder="1" applyAlignment="1" applyProtection="1">
      <alignment horizontal="left" vertical="center"/>
      <protection hidden="1"/>
    </xf>
    <xf numFmtId="0" fontId="3" fillId="3" borderId="0" xfId="0" quotePrefix="1" applyFont="1" applyFill="1" applyBorder="1" applyAlignment="1" applyProtection="1">
      <alignment horizontal="left" vertical="center" wrapText="1"/>
      <protection hidden="1"/>
    </xf>
    <xf numFmtId="170" fontId="0" fillId="3" borderId="0" xfId="0" applyNumberFormat="1" applyFill="1" applyBorder="1" applyAlignment="1" applyProtection="1">
      <alignment horizontal="center" vertical="center"/>
      <protection hidden="1"/>
    </xf>
    <xf numFmtId="171" fontId="3" fillId="4" borderId="12" xfId="2" applyNumberFormat="1" applyFont="1" applyFill="1" applyBorder="1" applyAlignment="1" applyProtection="1">
      <alignment horizontal="center" vertical="center" shrinkToFit="1"/>
      <protection locked="0"/>
    </xf>
    <xf numFmtId="49" fontId="3" fillId="4" borderId="1" xfId="0" applyNumberFormat="1" applyFont="1" applyFill="1" applyBorder="1" applyAlignment="1" applyProtection="1">
      <alignment horizontal="center" vertical="center" wrapText="1"/>
      <protection hidden="1"/>
    </xf>
    <xf numFmtId="172" fontId="17" fillId="4" borderId="1" xfId="2" applyNumberFormat="1" applyFont="1" applyFill="1" applyBorder="1" applyAlignment="1" applyProtection="1">
      <alignment horizontal="center" vertical="center" shrinkToFit="1"/>
      <protection hidden="1"/>
    </xf>
    <xf numFmtId="173" fontId="21" fillId="4" borderId="1" xfId="0" quotePrefix="1" applyNumberFormat="1" applyFont="1" applyFill="1" applyBorder="1" applyAlignment="1" applyProtection="1">
      <alignment horizontal="center" vertical="center" wrapText="1"/>
      <protection hidden="1"/>
    </xf>
    <xf numFmtId="0" fontId="21" fillId="4" borderId="1" xfId="0" applyFont="1" applyFill="1" applyBorder="1" applyAlignment="1" applyProtection="1">
      <alignment horizontal="center" vertical="center" wrapText="1"/>
      <protection hidden="1"/>
    </xf>
    <xf numFmtId="49" fontId="36" fillId="3" borderId="0" xfId="0" applyNumberFormat="1" applyFont="1" applyFill="1" applyBorder="1" applyAlignment="1" applyProtection="1">
      <alignment horizontal="left" vertical="center"/>
      <protection hidden="1"/>
    </xf>
    <xf numFmtId="0" fontId="3" fillId="4" borderId="11" xfId="0" applyFont="1" applyFill="1" applyBorder="1" applyAlignment="1" applyProtection="1">
      <alignment horizontal="center"/>
      <protection hidden="1"/>
    </xf>
    <xf numFmtId="0" fontId="3" fillId="4" borderId="23" xfId="0" applyFont="1" applyFill="1" applyBorder="1" applyAlignment="1" applyProtection="1">
      <alignment horizontal="center" vertical="center"/>
      <protection hidden="1"/>
    </xf>
    <xf numFmtId="169" fontId="3" fillId="4" borderId="12" xfId="2" applyNumberFormat="1" applyFont="1" applyFill="1" applyBorder="1" applyAlignment="1" applyProtection="1">
      <alignment horizontal="center" vertical="center" shrinkToFit="1"/>
      <protection hidden="1"/>
    </xf>
    <xf numFmtId="0" fontId="24" fillId="4" borderId="20" xfId="0" applyFont="1" applyFill="1" applyBorder="1" applyAlignment="1" applyProtection="1">
      <alignment horizontal="left" vertical="center"/>
      <protection hidden="1"/>
    </xf>
    <xf numFmtId="169" fontId="3" fillId="7" borderId="12" xfId="2" applyNumberFormat="1" applyFont="1" applyFill="1" applyBorder="1" applyAlignment="1" applyProtection="1">
      <alignment horizontal="center" vertical="center" shrinkToFit="1"/>
      <protection hidden="1"/>
    </xf>
    <xf numFmtId="0" fontId="17" fillId="3" borderId="0" xfId="0" applyFont="1" applyFill="1" applyBorder="1" applyAlignment="1" applyProtection="1">
      <alignment horizontal="left" vertical="center" wrapText="1"/>
      <protection hidden="1"/>
    </xf>
    <xf numFmtId="0" fontId="17" fillId="3" borderId="0" xfId="0" quotePrefix="1" applyFont="1" applyFill="1" applyBorder="1" applyAlignment="1" applyProtection="1">
      <alignment horizontal="left" vertical="center" wrapText="1"/>
      <protection hidden="1"/>
    </xf>
    <xf numFmtId="49" fontId="26" fillId="3" borderId="0" xfId="0" applyNumberFormat="1" applyFont="1" applyFill="1" applyBorder="1" applyAlignment="1" applyProtection="1">
      <alignment horizontal="left" vertical="center" wrapText="1"/>
      <protection hidden="1"/>
    </xf>
    <xf numFmtId="172" fontId="3" fillId="4" borderId="1" xfId="2" applyNumberFormat="1" applyFont="1" applyFill="1" applyBorder="1" applyAlignment="1" applyProtection="1">
      <alignment horizontal="center" vertical="center" shrinkToFit="1"/>
      <protection hidden="1"/>
    </xf>
    <xf numFmtId="0" fontId="21" fillId="4" borderId="1" xfId="0" applyFont="1" applyFill="1" applyBorder="1" applyAlignment="1" applyProtection="1">
      <alignment horizontal="center" vertical="center"/>
      <protection hidden="1"/>
    </xf>
    <xf numFmtId="173" fontId="21" fillId="4" borderId="1" xfId="0" applyNumberFormat="1" applyFont="1" applyFill="1" applyBorder="1" applyAlignment="1" applyProtection="1">
      <alignment horizontal="center" vertical="center" wrapText="1"/>
      <protection locked="0"/>
    </xf>
    <xf numFmtId="0" fontId="3" fillId="3" borderId="0" xfId="0" applyFont="1" applyFill="1" applyBorder="1" applyAlignment="1" applyProtection="1">
      <alignment horizontal="left" vertical="center"/>
      <protection locked="0"/>
    </xf>
    <xf numFmtId="0" fontId="29" fillId="3" borderId="0" xfId="0" applyFont="1" applyFill="1" applyBorder="1" applyAlignment="1" applyProtection="1">
      <alignment horizontal="left" vertical="center"/>
      <protection locked="0"/>
    </xf>
    <xf numFmtId="14" fontId="3" fillId="4" borderId="0" xfId="0" applyNumberFormat="1" applyFont="1" applyFill="1" applyBorder="1" applyAlignment="1" applyProtection="1">
      <alignment horizontal="center" vertical="center" shrinkToFit="1"/>
      <protection locked="0"/>
    </xf>
    <xf numFmtId="0" fontId="3" fillId="4" borderId="0" xfId="0" applyFont="1" applyFill="1" applyBorder="1" applyAlignment="1" applyProtection="1">
      <alignment horizontal="left" vertical="center" wrapText="1" indent="2"/>
      <protection locked="0"/>
    </xf>
    <xf numFmtId="0" fontId="3" fillId="4" borderId="0" xfId="0" applyFont="1" applyFill="1" applyBorder="1" applyAlignment="1" applyProtection="1">
      <alignment horizontal="left" vertical="center"/>
      <protection locked="0"/>
    </xf>
    <xf numFmtId="167" fontId="3" fillId="3" borderId="0" xfId="0" applyNumberFormat="1" applyFont="1" applyFill="1" applyBorder="1" applyAlignment="1" applyProtection="1">
      <alignment horizontal="center" vertical="center"/>
      <protection locked="0"/>
    </xf>
    <xf numFmtId="0" fontId="36" fillId="3" borderId="0" xfId="0" quotePrefix="1" applyFont="1" applyFill="1" applyBorder="1" applyAlignment="1" applyProtection="1">
      <alignment horizontal="left" vertical="center"/>
      <protection locked="0"/>
    </xf>
    <xf numFmtId="167" fontId="3" fillId="3" borderId="0" xfId="0" applyNumberFormat="1" applyFont="1" applyFill="1" applyBorder="1" applyAlignment="1" applyProtection="1">
      <alignment horizontal="center" vertical="center"/>
      <protection hidden="1"/>
    </xf>
    <xf numFmtId="0" fontId="36" fillId="3" borderId="0" xfId="0" applyFont="1" applyFill="1" applyBorder="1" applyAlignment="1" applyProtection="1">
      <alignment horizontal="left" vertical="center"/>
      <protection locked="0"/>
    </xf>
    <xf numFmtId="0" fontId="17" fillId="3" borderId="0" xfId="0" applyFont="1" applyFill="1" applyBorder="1" applyAlignment="1" applyProtection="1">
      <alignment horizontal="center" vertical="center" wrapText="1"/>
      <protection locked="0"/>
    </xf>
    <xf numFmtId="0" fontId="3" fillId="4" borderId="0" xfId="0" applyNumberFormat="1" applyFont="1" applyFill="1" applyBorder="1" applyAlignment="1" applyProtection="1">
      <alignment horizontal="left" wrapText="1"/>
      <protection locked="0"/>
    </xf>
    <xf numFmtId="0" fontId="3" fillId="4" borderId="0" xfId="0" applyFont="1" applyFill="1" applyBorder="1" applyAlignment="1" applyProtection="1">
      <alignment horizontal="left"/>
      <protection locked="0"/>
    </xf>
    <xf numFmtId="0" fontId="17" fillId="3" borderId="0" xfId="0" applyFont="1" applyFill="1" applyBorder="1" applyAlignment="1" applyProtection="1">
      <alignment horizontal="center" vertical="center"/>
      <protection locked="0"/>
    </xf>
    <xf numFmtId="0" fontId="36" fillId="3" borderId="0" xfId="0" applyFont="1" applyFill="1" applyBorder="1" applyAlignment="1" applyProtection="1">
      <alignment horizontal="right" vertical="center"/>
      <protection locked="0"/>
    </xf>
    <xf numFmtId="0" fontId="3" fillId="3" borderId="0" xfId="0" applyFont="1" applyFill="1" applyBorder="1" applyAlignment="1" applyProtection="1">
      <alignment horizontal="left" vertical="center"/>
      <protection hidden="1"/>
    </xf>
    <xf numFmtId="0" fontId="32" fillId="4" borderId="0" xfId="0" applyFont="1" applyFill="1" applyBorder="1" applyAlignment="1" applyProtection="1">
      <alignment horizontal="left" vertical="center"/>
      <protection locked="0"/>
    </xf>
    <xf numFmtId="0" fontId="32" fillId="4" borderId="0" xfId="0" applyFont="1" applyFill="1" applyBorder="1" applyAlignment="1" applyProtection="1">
      <alignment horizontal="left" indent="3"/>
      <protection locked="0"/>
    </xf>
    <xf numFmtId="0" fontId="36" fillId="3" borderId="0" xfId="0" quotePrefix="1" applyFont="1" applyFill="1" applyBorder="1" applyAlignment="1" applyProtection="1">
      <alignment horizontal="right" vertical="center"/>
      <protection hidden="1"/>
    </xf>
    <xf numFmtId="0" fontId="36" fillId="3" borderId="0" xfId="0" applyFont="1" applyFill="1" applyBorder="1" applyAlignment="1" applyProtection="1">
      <alignment horizontal="left" wrapText="1"/>
      <protection hidden="1"/>
    </xf>
    <xf numFmtId="167" fontId="3" fillId="3" borderId="1" xfId="0" applyNumberFormat="1" applyFont="1" applyFill="1" applyBorder="1" applyAlignment="1" applyProtection="1">
      <alignment horizontal="center" vertical="center"/>
      <protection locked="0"/>
    </xf>
    <xf numFmtId="167" fontId="3" fillId="7" borderId="1" xfId="0" applyNumberFormat="1"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protection hidden="1"/>
    </xf>
    <xf numFmtId="0" fontId="3" fillId="3" borderId="0" xfId="0" quotePrefix="1" applyNumberFormat="1" applyFont="1" applyFill="1" applyBorder="1" applyAlignment="1" applyProtection="1">
      <alignment horizontal="left"/>
      <protection hidden="1"/>
    </xf>
    <xf numFmtId="0" fontId="17" fillId="8" borderId="25" xfId="0" applyFont="1" applyFill="1" applyBorder="1" applyAlignment="1" applyProtection="1">
      <alignment horizontal="center" vertical="center"/>
      <protection locked="0"/>
    </xf>
    <xf numFmtId="0" fontId="17" fillId="8" borderId="27" xfId="0" applyFont="1" applyFill="1" applyBorder="1" applyAlignment="1" applyProtection="1">
      <alignment horizontal="center" vertical="center"/>
      <protection locked="0"/>
    </xf>
    <xf numFmtId="0" fontId="39" fillId="3" borderId="0" xfId="0" quotePrefix="1" applyFont="1" applyFill="1" applyBorder="1" applyAlignment="1" applyProtection="1">
      <alignment horizontal="left" vertical="center" wrapText="1"/>
      <protection hidden="1"/>
    </xf>
    <xf numFmtId="0" fontId="40" fillId="3" borderId="0" xfId="0" quotePrefix="1" applyFont="1" applyFill="1" applyBorder="1" applyAlignment="1" applyProtection="1">
      <alignment horizontal="left" vertical="center" wrapText="1"/>
      <protection hidden="1"/>
    </xf>
    <xf numFmtId="0" fontId="41" fillId="3" borderId="0" xfId="0" quotePrefix="1" applyFont="1" applyFill="1" applyBorder="1" applyAlignment="1" applyProtection="1">
      <alignment horizontal="left" vertical="center" wrapText="1"/>
      <protection hidden="1"/>
    </xf>
    <xf numFmtId="0" fontId="36" fillId="3" borderId="0" xfId="0" applyFont="1" applyFill="1" applyBorder="1" applyAlignment="1" applyProtection="1">
      <alignment horizontal="right" vertical="center"/>
      <protection hidden="1"/>
    </xf>
    <xf numFmtId="169" fontId="29" fillId="3" borderId="0" xfId="0" applyNumberFormat="1" applyFont="1" applyFill="1" applyBorder="1" applyAlignment="1" applyProtection="1">
      <alignment horizontal="left" vertical="top" shrinkToFit="1"/>
      <protection hidden="1"/>
    </xf>
    <xf numFmtId="0" fontId="3" fillId="4" borderId="0" xfId="0" applyFont="1" applyFill="1" applyBorder="1" applyAlignment="1" applyProtection="1">
      <alignment horizontal="left" vertical="center"/>
      <protection hidden="1"/>
    </xf>
    <xf numFmtId="170" fontId="3" fillId="4" borderId="0" xfId="2" applyNumberFormat="1" applyFont="1" applyFill="1" applyBorder="1" applyAlignment="1" applyProtection="1">
      <alignment horizontal="center" vertical="center" shrinkToFit="1"/>
      <protection hidden="1"/>
    </xf>
    <xf numFmtId="49" fontId="3" fillId="4" borderId="0" xfId="0" applyNumberFormat="1" applyFont="1" applyFill="1" applyBorder="1" applyAlignment="1" applyProtection="1">
      <alignment horizontal="center" vertical="center"/>
      <protection hidden="1"/>
    </xf>
    <xf numFmtId="0" fontId="3" fillId="4" borderId="0" xfId="0" applyFont="1" applyFill="1" applyBorder="1" applyAlignment="1" applyProtection="1">
      <alignment vertical="center"/>
      <protection hidden="1"/>
    </xf>
    <xf numFmtId="169" fontId="29" fillId="3" borderId="0" xfId="0" applyNumberFormat="1" applyFont="1" applyFill="1" applyBorder="1" applyAlignment="1" applyProtection="1">
      <alignment horizontal="left" vertical="center" shrinkToFit="1"/>
      <protection hidden="1"/>
    </xf>
    <xf numFmtId="49" fontId="3" fillId="4" borderId="3" xfId="0" applyNumberFormat="1" applyFont="1" applyFill="1" applyBorder="1" applyAlignment="1" applyProtection="1">
      <alignment horizontal="center" vertical="center"/>
      <protection locked="0"/>
    </xf>
    <xf numFmtId="169" fontId="29" fillId="3" borderId="0" xfId="0" applyNumberFormat="1" applyFont="1" applyFill="1" applyBorder="1" applyAlignment="1" applyProtection="1">
      <alignment horizontal="left" vertical="center"/>
      <protection hidden="1"/>
    </xf>
    <xf numFmtId="169" fontId="29" fillId="3" borderId="0" xfId="0" quotePrefix="1" applyNumberFormat="1" applyFont="1" applyFill="1" applyBorder="1" applyAlignment="1" applyProtection="1">
      <alignment horizontal="left" vertical="center"/>
      <protection hidden="1"/>
    </xf>
    <xf numFmtId="169" fontId="3" fillId="7" borderId="11" xfId="2" applyNumberFormat="1" applyFont="1" applyFill="1" applyBorder="1" applyAlignment="1" applyProtection="1">
      <alignment horizontal="center" vertical="center" shrinkToFit="1"/>
      <protection hidden="1"/>
    </xf>
    <xf numFmtId="49" fontId="3" fillId="4" borderId="21" xfId="0" applyNumberFormat="1" applyFont="1" applyFill="1" applyBorder="1" applyAlignment="1" applyProtection="1">
      <alignment horizontal="center" vertical="center"/>
      <protection locked="0"/>
    </xf>
    <xf numFmtId="0" fontId="27" fillId="3" borderId="0" xfId="0" applyFont="1" applyFill="1" applyBorder="1" applyAlignment="1" applyProtection="1">
      <alignment horizontal="left" vertical="center" wrapText="1"/>
      <protection hidden="1"/>
    </xf>
    <xf numFmtId="0" fontId="3" fillId="3" borderId="0" xfId="0" applyFont="1" applyFill="1" applyBorder="1" applyAlignment="1" applyProtection="1">
      <alignment horizontal="center" vertical="center"/>
      <protection hidden="1"/>
    </xf>
    <xf numFmtId="0" fontId="29" fillId="3" borderId="0" xfId="0" applyFont="1" applyFill="1" applyBorder="1" applyAlignment="1" applyProtection="1">
      <alignment horizontal="center" vertical="center"/>
      <protection hidden="1"/>
    </xf>
    <xf numFmtId="49" fontId="21" fillId="4" borderId="3" xfId="0" applyNumberFormat="1" applyFont="1" applyFill="1" applyBorder="1" applyAlignment="1" applyProtection="1">
      <alignment horizontal="center" vertical="center"/>
      <protection locked="0"/>
    </xf>
    <xf numFmtId="0" fontId="29" fillId="3" borderId="0" xfId="0" applyNumberFormat="1" applyFont="1" applyFill="1" applyBorder="1" applyAlignment="1" applyProtection="1">
      <alignment horizontal="left" shrinkToFit="1"/>
      <protection hidden="1"/>
    </xf>
    <xf numFmtId="0" fontId="21" fillId="4" borderId="1" xfId="0" quotePrefix="1" applyFont="1" applyFill="1" applyBorder="1" applyAlignment="1" applyProtection="1">
      <alignment horizontal="center" vertical="center" wrapText="1"/>
      <protection hidden="1"/>
    </xf>
    <xf numFmtId="0" fontId="21" fillId="4" borderId="3" xfId="0" applyFont="1" applyFill="1" applyBorder="1" applyAlignment="1" applyProtection="1">
      <alignment horizontal="center" vertical="center" wrapText="1"/>
      <protection hidden="1"/>
    </xf>
    <xf numFmtId="0" fontId="21" fillId="4" borderId="3" xfId="0" applyFont="1" applyFill="1" applyBorder="1" applyAlignment="1" applyProtection="1">
      <alignment horizontal="center" vertical="center" wrapText="1"/>
      <protection locked="0"/>
    </xf>
    <xf numFmtId="0" fontId="36" fillId="3" borderId="2" xfId="0" applyFont="1" applyFill="1" applyBorder="1" applyAlignment="1" applyProtection="1">
      <alignment horizontal="left" vertical="center" wrapText="1"/>
      <protection hidden="1"/>
    </xf>
    <xf numFmtId="49" fontId="3" fillId="4" borderId="1" xfId="0" applyNumberFormat="1" applyFont="1" applyFill="1" applyBorder="1" applyAlignment="1" applyProtection="1">
      <alignment horizontal="center" vertical="center"/>
      <protection locked="0"/>
    </xf>
    <xf numFmtId="49" fontId="3" fillId="4" borderId="2" xfId="0" applyNumberFormat="1" applyFont="1" applyFill="1" applyBorder="1" applyAlignment="1" applyProtection="1">
      <alignment horizontal="center" vertical="center"/>
      <protection locked="0"/>
    </xf>
    <xf numFmtId="0" fontId="36" fillId="3" borderId="0" xfId="0" applyFont="1" applyFill="1" applyBorder="1" applyAlignment="1" applyProtection="1">
      <alignment horizontal="left" vertical="center"/>
      <protection hidden="1"/>
    </xf>
    <xf numFmtId="169" fontId="29" fillId="3" borderId="0" xfId="0" applyNumberFormat="1" applyFont="1" applyFill="1" applyBorder="1" applyAlignment="1" applyProtection="1">
      <alignment horizontal="center" vertical="center"/>
      <protection hidden="1"/>
    </xf>
    <xf numFmtId="169" fontId="3" fillId="7" borderId="13" xfId="2" applyNumberFormat="1" applyFont="1" applyFill="1" applyBorder="1" applyAlignment="1" applyProtection="1">
      <alignment horizontal="center" vertical="center" shrinkToFit="1"/>
      <protection hidden="1"/>
    </xf>
    <xf numFmtId="169" fontId="50" fillId="7" borderId="12" xfId="0" applyNumberFormat="1" applyFont="1" applyFill="1" applyBorder="1" applyAlignment="1" applyProtection="1">
      <alignment horizontal="center" vertical="center"/>
      <protection hidden="1"/>
    </xf>
    <xf numFmtId="169" fontId="50" fillId="4" borderId="12" xfId="0" applyNumberFormat="1" applyFont="1" applyFill="1" applyBorder="1" applyAlignment="1" applyProtection="1">
      <alignment horizontal="left" vertical="center"/>
      <protection hidden="1"/>
    </xf>
    <xf numFmtId="0" fontId="3" fillId="4" borderId="2" xfId="0" applyFont="1" applyFill="1" applyBorder="1" applyAlignment="1" applyProtection="1">
      <alignment vertical="center" wrapText="1"/>
      <protection hidden="1"/>
    </xf>
    <xf numFmtId="169" fontId="3" fillId="7" borderId="1" xfId="0" applyNumberFormat="1" applyFont="1" applyFill="1" applyBorder="1" applyAlignment="1" applyProtection="1">
      <alignment horizontal="center" vertical="center"/>
      <protection hidden="1"/>
    </xf>
    <xf numFmtId="169" fontId="3" fillId="7" borderId="1" xfId="2" applyNumberFormat="1" applyFont="1" applyFill="1" applyBorder="1" applyAlignment="1" applyProtection="1">
      <alignment horizontal="center" vertical="center" shrinkToFit="1"/>
      <protection locked="0"/>
    </xf>
    <xf numFmtId="171" fontId="3" fillId="7" borderId="1" xfId="2" applyNumberFormat="1" applyFont="1" applyFill="1" applyBorder="1" applyAlignment="1" applyProtection="1">
      <alignment horizontal="center" vertical="center" shrinkToFit="1"/>
      <protection locked="0"/>
    </xf>
    <xf numFmtId="0" fontId="36" fillId="3" borderId="0" xfId="0" applyFont="1" applyFill="1" applyBorder="1" applyAlignment="1" applyProtection="1">
      <alignment horizontal="left" vertical="center" wrapText="1"/>
      <protection hidden="1"/>
    </xf>
    <xf numFmtId="169" fontId="3" fillId="4" borderId="14" xfId="2" applyNumberFormat="1" applyFont="1" applyFill="1" applyBorder="1" applyAlignment="1" applyProtection="1">
      <alignment horizontal="center" vertical="center" shrinkToFit="1"/>
      <protection locked="0"/>
    </xf>
    <xf numFmtId="0" fontId="27" fillId="3" borderId="0" xfId="0" applyFont="1" applyFill="1" applyBorder="1" applyAlignment="1" applyProtection="1">
      <alignment vertical="center" wrapText="1"/>
      <protection hidden="1"/>
    </xf>
    <xf numFmtId="0" fontId="51" fillId="3" borderId="2" xfId="0" applyFont="1" applyFill="1" applyBorder="1" applyAlignment="1" applyProtection="1">
      <alignment vertical="center" wrapText="1"/>
      <protection hidden="1"/>
    </xf>
    <xf numFmtId="170" fontId="29" fillId="3" borderId="0" xfId="0" applyNumberFormat="1" applyFont="1" applyFill="1" applyBorder="1" applyAlignment="1" applyProtection="1">
      <alignment horizontal="center" vertical="center"/>
      <protection hidden="1"/>
    </xf>
    <xf numFmtId="171" fontId="3" fillId="4" borderId="1" xfId="2" applyNumberFormat="1" applyFont="1" applyFill="1" applyBorder="1" applyAlignment="1" applyProtection="1">
      <alignment horizontal="center" vertical="center" shrinkToFit="1"/>
      <protection locked="0"/>
    </xf>
    <xf numFmtId="49" fontId="21" fillId="4" borderId="3" xfId="0" applyNumberFormat="1" applyFont="1" applyFill="1" applyBorder="1" applyAlignment="1" applyProtection="1">
      <alignment horizontal="center" vertical="center"/>
      <protection hidden="1"/>
    </xf>
    <xf numFmtId="49" fontId="26" fillId="3" borderId="0" xfId="0" quotePrefix="1" applyNumberFormat="1" applyFont="1" applyFill="1" applyBorder="1" applyAlignment="1" applyProtection="1">
      <alignment horizontal="left" vertical="center" wrapText="1"/>
      <protection hidden="1"/>
    </xf>
    <xf numFmtId="0" fontId="3" fillId="3" borderId="0" xfId="0" applyFont="1" applyFill="1" applyBorder="1" applyAlignment="1" applyProtection="1">
      <alignment horizontal="left"/>
      <protection hidden="1"/>
    </xf>
    <xf numFmtId="0" fontId="29" fillId="3" borderId="0" xfId="0" applyFont="1" applyFill="1" applyBorder="1" applyAlignment="1" applyProtection="1">
      <alignment horizontal="left"/>
      <protection hidden="1"/>
    </xf>
    <xf numFmtId="0" fontId="3" fillId="4" borderId="0" xfId="0" applyFont="1" applyFill="1" applyBorder="1" applyAlignment="1" applyProtection="1">
      <alignment horizontal="left"/>
      <protection hidden="1"/>
    </xf>
    <xf numFmtId="0" fontId="3" fillId="4" borderId="0" xfId="0" applyFont="1" applyFill="1" applyBorder="1" applyAlignment="1" applyProtection="1">
      <alignment horizontal="center"/>
      <protection hidden="1"/>
    </xf>
    <xf numFmtId="170" fontId="17" fillId="4" borderId="10" xfId="0" applyNumberFormat="1" applyFont="1" applyFill="1" applyBorder="1" applyAlignment="1" applyProtection="1">
      <alignment horizontal="center" vertical="center"/>
      <protection hidden="1"/>
    </xf>
    <xf numFmtId="0" fontId="17" fillId="4" borderId="10" xfId="0" applyFont="1" applyFill="1" applyBorder="1" applyAlignment="1" applyProtection="1">
      <alignment horizontal="left" vertical="center"/>
      <protection hidden="1"/>
    </xf>
    <xf numFmtId="0" fontId="7" fillId="4" borderId="0" xfId="0" applyFont="1" applyFill="1" applyBorder="1" applyAlignment="1" applyProtection="1">
      <alignment horizontal="left" vertical="center" indent="2"/>
      <protection hidden="1"/>
    </xf>
    <xf numFmtId="0" fontId="0" fillId="3" borderId="0" xfId="0" applyFill="1" applyBorder="1" applyAlignment="1" applyProtection="1">
      <alignment horizontal="left" vertical="center"/>
    </xf>
    <xf numFmtId="0" fontId="34" fillId="3" borderId="0" xfId="0" applyFont="1" applyFill="1" applyBorder="1" applyAlignment="1" applyProtection="1">
      <alignment horizontal="left" vertical="center"/>
      <protection hidden="1"/>
    </xf>
    <xf numFmtId="0" fontId="32" fillId="3" borderId="0" xfId="0" applyFont="1" applyFill="1" applyBorder="1" applyAlignment="1" applyProtection="1">
      <alignment horizontal="left" vertical="center"/>
      <protection hidden="1"/>
    </xf>
    <xf numFmtId="0" fontId="0" fillId="3" borderId="0" xfId="0" applyFill="1" applyProtection="1">
      <protection hidden="1"/>
    </xf>
    <xf numFmtId="0" fontId="0" fillId="3" borderId="0" xfId="0" applyFill="1" applyProtection="1"/>
    <xf numFmtId="0" fontId="24" fillId="3" borderId="0" xfId="0" applyFont="1" applyFill="1" applyProtection="1"/>
    <xf numFmtId="0" fontId="24" fillId="3" borderId="0" xfId="0" applyFont="1" applyFill="1" applyBorder="1" applyProtection="1"/>
    <xf numFmtId="170" fontId="24" fillId="3" borderId="0" xfId="0" applyNumberFormat="1" applyFont="1" applyFill="1" applyBorder="1" applyAlignment="1" applyProtection="1">
      <alignment horizontal="center" vertical="center"/>
    </xf>
    <xf numFmtId="170" fontId="24" fillId="3" borderId="0" xfId="0" applyNumberFormat="1" applyFont="1" applyFill="1" applyBorder="1" applyProtection="1"/>
    <xf numFmtId="49" fontId="58" fillId="3" borderId="0" xfId="0" applyNumberFormat="1" applyFont="1" applyFill="1" applyBorder="1" applyAlignment="1" applyProtection="1">
      <alignment horizontal="left" vertical="center"/>
    </xf>
    <xf numFmtId="49" fontId="26" fillId="3" borderId="0" xfId="0" applyNumberFormat="1" applyFont="1" applyFill="1" applyBorder="1" applyAlignment="1" applyProtection="1">
      <alignment horizontal="left" vertical="center"/>
    </xf>
    <xf numFmtId="0" fontId="29" fillId="3" borderId="0" xfId="0" applyFont="1" applyFill="1" applyProtection="1"/>
    <xf numFmtId="49" fontId="60" fillId="3" borderId="0" xfId="0" applyNumberFormat="1" applyFont="1" applyFill="1" applyBorder="1" applyAlignment="1" applyProtection="1">
      <alignment horizontal="left" vertical="center"/>
    </xf>
    <xf numFmtId="49" fontId="61" fillId="3" borderId="0" xfId="0" quotePrefix="1" applyNumberFormat="1" applyFont="1" applyFill="1" applyBorder="1" applyAlignment="1" applyProtection="1">
      <alignment horizontal="left" vertical="center"/>
    </xf>
    <xf numFmtId="0" fontId="24" fillId="3" borderId="0" xfId="0" applyFont="1" applyFill="1" applyBorder="1" applyAlignment="1" applyProtection="1">
      <alignment horizontal="left" vertical="center"/>
    </xf>
    <xf numFmtId="0" fontId="21" fillId="4" borderId="12" xfId="0" applyFont="1" applyFill="1" applyBorder="1" applyAlignment="1" applyProtection="1">
      <alignment horizontal="center" vertical="center"/>
      <protection hidden="1"/>
    </xf>
    <xf numFmtId="49" fontId="35" fillId="3" borderId="0" xfId="0" applyNumberFormat="1" applyFont="1" applyFill="1" applyBorder="1" applyAlignment="1" applyProtection="1">
      <alignment horizontal="left" vertical="center"/>
    </xf>
    <xf numFmtId="173" fontId="21" fillId="4" borderId="20" xfId="0" applyNumberFormat="1" applyFont="1" applyFill="1" applyBorder="1" applyAlignment="1" applyProtection="1">
      <alignment horizontal="center" vertical="center" wrapText="1"/>
      <protection hidden="1"/>
    </xf>
    <xf numFmtId="173" fontId="21" fillId="4" borderId="19" xfId="0" applyNumberFormat="1" applyFont="1" applyFill="1" applyBorder="1" applyAlignment="1" applyProtection="1">
      <alignment horizontal="center" vertical="center" wrapText="1"/>
      <protection hidden="1"/>
    </xf>
    <xf numFmtId="176" fontId="21" fillId="4" borderId="19" xfId="0" applyNumberFormat="1" applyFont="1" applyFill="1" applyBorder="1" applyAlignment="1" applyProtection="1">
      <alignment horizontal="center" vertical="center" wrapText="1"/>
      <protection hidden="1"/>
    </xf>
    <xf numFmtId="173" fontId="21" fillId="4" borderId="21" xfId="0" applyNumberFormat="1" applyFont="1" applyFill="1" applyBorder="1" applyAlignment="1" applyProtection="1">
      <alignment horizontal="center" vertical="center" wrapText="1"/>
      <protection hidden="1"/>
    </xf>
    <xf numFmtId="176" fontId="21" fillId="4" borderId="21" xfId="0" applyNumberFormat="1" applyFont="1" applyFill="1" applyBorder="1" applyAlignment="1" applyProtection="1">
      <alignment horizontal="center" vertical="center" wrapText="1"/>
      <protection hidden="1"/>
    </xf>
    <xf numFmtId="0" fontId="21" fillId="3" borderId="0" xfId="0" applyFont="1" applyFill="1" applyBorder="1" applyAlignment="1" applyProtection="1">
      <alignment horizontal="center" vertical="center" wrapText="1"/>
    </xf>
    <xf numFmtId="49" fontId="3" fillId="4" borderId="11" xfId="0" applyNumberFormat="1" applyFont="1" applyFill="1" applyBorder="1" applyAlignment="1" applyProtection="1">
      <alignment horizontal="center" vertical="center" wrapText="1"/>
      <protection hidden="1"/>
    </xf>
    <xf numFmtId="0" fontId="0" fillId="4" borderId="12" xfId="0" applyFill="1" applyBorder="1" applyProtection="1">
      <protection hidden="1"/>
    </xf>
    <xf numFmtId="49" fontId="3" fillId="4" borderId="12" xfId="0" applyNumberFormat="1" applyFont="1" applyFill="1" applyBorder="1" applyAlignment="1" applyProtection="1">
      <alignment horizontal="center" vertical="center" wrapText="1"/>
      <protection hidden="1"/>
    </xf>
    <xf numFmtId="170" fontId="24" fillId="3" borderId="0" xfId="0" applyNumberFormat="1" applyFont="1" applyFill="1" applyProtection="1"/>
    <xf numFmtId="49" fontId="60" fillId="3" borderId="0" xfId="0" quotePrefix="1" applyNumberFormat="1" applyFont="1" applyFill="1" applyBorder="1" applyAlignment="1" applyProtection="1">
      <alignment horizontal="left" vertical="center"/>
    </xf>
    <xf numFmtId="0" fontId="3" fillId="3" borderId="0" xfId="0" applyFont="1" applyFill="1" applyBorder="1" applyAlignment="1" applyProtection="1">
      <alignment horizontal="left" vertical="center"/>
    </xf>
    <xf numFmtId="173" fontId="21" fillId="4" borderId="21" xfId="0" quotePrefix="1" applyNumberFormat="1" applyFont="1" applyFill="1" applyBorder="1" applyAlignment="1" applyProtection="1">
      <alignment horizontal="center" vertical="center" wrapText="1"/>
      <protection hidden="1"/>
    </xf>
    <xf numFmtId="176" fontId="21" fillId="4" borderId="21" xfId="0" quotePrefix="1" applyNumberFormat="1" applyFont="1" applyFill="1" applyBorder="1" applyAlignment="1" applyProtection="1">
      <alignment horizontal="center" vertical="center" wrapText="1"/>
      <protection hidden="1"/>
    </xf>
    <xf numFmtId="0" fontId="3" fillId="4" borderId="15" xfId="0" applyFont="1" applyFill="1" applyBorder="1" applyAlignment="1" applyProtection="1">
      <alignment horizontal="left"/>
      <protection hidden="1"/>
    </xf>
    <xf numFmtId="175" fontId="8" fillId="4" borderId="0" xfId="0" applyNumberFormat="1" applyFont="1" applyFill="1" applyBorder="1" applyAlignment="1" applyProtection="1">
      <alignment horizontal="left" vertical="center"/>
      <protection hidden="1"/>
    </xf>
    <xf numFmtId="175" fontId="3" fillId="4" borderId="0" xfId="0" applyNumberFormat="1" applyFont="1" applyFill="1" applyBorder="1" applyAlignment="1" applyProtection="1">
      <alignment horizontal="left" vertical="center"/>
      <protection hidden="1"/>
    </xf>
    <xf numFmtId="167" fontId="17" fillId="4" borderId="10" xfId="0" applyNumberFormat="1" applyFont="1" applyFill="1" applyBorder="1" applyAlignment="1" applyProtection="1">
      <alignment horizontal="left" vertical="center" shrinkToFit="1"/>
      <protection hidden="1"/>
    </xf>
    <xf numFmtId="167" fontId="17" fillId="4" borderId="10" xfId="0" applyNumberFormat="1" applyFont="1" applyFill="1" applyBorder="1" applyAlignment="1" applyProtection="1">
      <alignment horizontal="right" vertical="center" shrinkToFit="1"/>
      <protection hidden="1"/>
    </xf>
    <xf numFmtId="0" fontId="7" fillId="4" borderId="0" xfId="0" quotePrefix="1" applyFont="1" applyFill="1" applyBorder="1" applyAlignment="1" applyProtection="1">
      <alignment horizontal="left" vertical="center" indent="3"/>
      <protection hidden="1"/>
    </xf>
    <xf numFmtId="0" fontId="3" fillId="4" borderId="0" xfId="0" applyFont="1" applyFill="1" applyBorder="1" applyAlignment="1" applyProtection="1">
      <alignment horizontal="right" vertical="center"/>
      <protection hidden="1"/>
    </xf>
    <xf numFmtId="0" fontId="7" fillId="4" borderId="0" xfId="0" applyFont="1" applyFill="1" applyBorder="1" applyAlignment="1" applyProtection="1">
      <alignment horizontal="left" vertical="center" indent="3"/>
      <protection hidden="1"/>
    </xf>
    <xf numFmtId="170" fontId="17" fillId="4" borderId="10" xfId="0" applyNumberFormat="1" applyFont="1" applyFill="1" applyBorder="1" applyAlignment="1" applyProtection="1">
      <alignment horizontal="center" vertical="center" shrinkToFit="1"/>
      <protection hidden="1"/>
    </xf>
    <xf numFmtId="0" fontId="21" fillId="4" borderId="21" xfId="0" quotePrefix="1" applyFont="1" applyFill="1" applyBorder="1" applyAlignment="1" applyProtection="1">
      <alignment horizontal="center" vertical="center" wrapText="1"/>
      <protection hidden="1"/>
    </xf>
    <xf numFmtId="170" fontId="21" fillId="4" borderId="19" xfId="0" applyNumberFormat="1" applyFont="1" applyFill="1" applyBorder="1" applyAlignment="1" applyProtection="1">
      <alignment horizontal="left" vertical="center"/>
      <protection hidden="1"/>
    </xf>
    <xf numFmtId="0" fontId="21" fillId="4" borderId="19" xfId="0" applyFont="1" applyFill="1" applyBorder="1" applyAlignment="1" applyProtection="1">
      <alignment horizontal="left" vertical="center"/>
      <protection hidden="1"/>
    </xf>
    <xf numFmtId="170" fontId="21" fillId="4" borderId="20" xfId="0" applyNumberFormat="1" applyFont="1" applyFill="1" applyBorder="1" applyAlignment="1" applyProtection="1">
      <alignment horizontal="left" vertical="center"/>
      <protection hidden="1"/>
    </xf>
    <xf numFmtId="0" fontId="0" fillId="4" borderId="19" xfId="0" applyFill="1" applyBorder="1" applyProtection="1">
      <protection hidden="1"/>
    </xf>
    <xf numFmtId="49" fontId="3" fillId="4" borderId="24" xfId="0" applyNumberFormat="1" applyFont="1" applyFill="1" applyBorder="1" applyAlignment="1" applyProtection="1">
      <alignment horizontal="center" vertical="center" wrapText="1"/>
      <protection hidden="1"/>
    </xf>
    <xf numFmtId="0" fontId="0" fillId="4" borderId="0" xfId="0" applyFill="1" applyBorder="1" applyProtection="1">
      <protection hidden="1"/>
    </xf>
    <xf numFmtId="0" fontId="3" fillId="4" borderId="19" xfId="0" applyFont="1" applyFill="1" applyBorder="1" applyAlignment="1" applyProtection="1">
      <alignment horizontal="left" vertical="center" wrapText="1"/>
      <protection hidden="1"/>
    </xf>
    <xf numFmtId="49" fontId="3" fillId="4" borderId="19" xfId="0" applyNumberFormat="1" applyFont="1" applyFill="1" applyBorder="1" applyAlignment="1" applyProtection="1">
      <alignment horizontal="center" vertical="center" wrapText="1"/>
      <protection hidden="1"/>
    </xf>
    <xf numFmtId="0" fontId="0" fillId="4" borderId="19" xfId="0" applyFill="1" applyBorder="1" applyAlignment="1" applyProtection="1">
      <alignment horizontal="center" vertical="center"/>
      <protection hidden="1"/>
    </xf>
    <xf numFmtId="0" fontId="21" fillId="4" borderId="21" xfId="0" quotePrefix="1" applyFont="1" applyFill="1" applyBorder="1" applyAlignment="1" applyProtection="1">
      <alignment horizontal="right" vertical="center" wrapText="1"/>
      <protection hidden="1"/>
    </xf>
    <xf numFmtId="170" fontId="21" fillId="4" borderId="19" xfId="0" applyNumberFormat="1" applyFont="1" applyFill="1" applyBorder="1" applyAlignment="1" applyProtection="1">
      <alignment horizontal="right" vertical="center" wrapText="1"/>
      <protection hidden="1"/>
    </xf>
    <xf numFmtId="0" fontId="21" fillId="4" borderId="19" xfId="0" applyFont="1" applyFill="1" applyBorder="1" applyAlignment="1" applyProtection="1">
      <alignment horizontal="center" vertical="center" wrapText="1"/>
      <protection hidden="1"/>
    </xf>
    <xf numFmtId="170" fontId="21" fillId="4" borderId="19" xfId="0" applyNumberFormat="1" applyFont="1" applyFill="1" applyBorder="1" applyAlignment="1" applyProtection="1">
      <alignment horizontal="left" vertical="center" wrapText="1"/>
      <protection hidden="1"/>
    </xf>
    <xf numFmtId="170" fontId="21" fillId="4" borderId="20" xfId="0" applyNumberFormat="1" applyFont="1" applyFill="1" applyBorder="1" applyAlignment="1" applyProtection="1">
      <alignment horizontal="left" vertical="center" wrapText="1"/>
      <protection hidden="1"/>
    </xf>
    <xf numFmtId="0" fontId="29" fillId="3" borderId="0" xfId="0" applyFont="1" applyFill="1" applyAlignment="1" applyProtection="1">
      <alignment horizontal="left"/>
      <protection hidden="1"/>
    </xf>
    <xf numFmtId="0" fontId="29" fillId="3" borderId="2" xfId="0" applyFont="1" applyFill="1" applyBorder="1" applyAlignment="1" applyProtection="1">
      <alignment horizontal="left"/>
      <protection hidden="1"/>
    </xf>
    <xf numFmtId="170" fontId="25" fillId="3" borderId="0" xfId="0" applyNumberFormat="1" applyFont="1" applyFill="1" applyProtection="1">
      <protection hidden="1"/>
    </xf>
    <xf numFmtId="0" fontId="36" fillId="3" borderId="2" xfId="0" applyFont="1" applyFill="1" applyBorder="1" applyAlignment="1" applyProtection="1">
      <alignment horizontal="center"/>
      <protection hidden="1"/>
    </xf>
    <xf numFmtId="0" fontId="25" fillId="3" borderId="0" xfId="0" applyFont="1" applyFill="1" applyProtection="1">
      <protection hidden="1"/>
    </xf>
    <xf numFmtId="0" fontId="3" fillId="0" borderId="3"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2" borderId="3" xfId="0" applyFont="1" applyFill="1" applyBorder="1" applyAlignment="1" applyProtection="1">
      <alignment horizontal="left" vertical="center" wrapText="1"/>
      <protection locked="0"/>
    </xf>
    <xf numFmtId="0" fontId="3" fillId="2" borderId="15" xfId="0"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center" wrapText="1"/>
      <protection locked="0"/>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17" fillId="2" borderId="3" xfId="0" applyFont="1" applyFill="1" applyBorder="1" applyAlignment="1" applyProtection="1">
      <alignment horizontal="left" vertical="center" wrapText="1"/>
      <protection locked="0"/>
    </xf>
    <xf numFmtId="0" fontId="3" fillId="0" borderId="15" xfId="0" applyFont="1" applyBorder="1" applyAlignment="1" applyProtection="1">
      <alignment horizontal="left" vertical="center" wrapText="1"/>
      <protection locked="0"/>
    </xf>
    <xf numFmtId="0" fontId="3" fillId="0" borderId="14" xfId="0" applyFont="1" applyBorder="1" applyAlignment="1" applyProtection="1">
      <alignment horizontal="left" vertical="center" wrapText="1"/>
      <protection locked="0"/>
    </xf>
    <xf numFmtId="0" fontId="8" fillId="0" borderId="0" xfId="0" applyFont="1" applyBorder="1" applyAlignment="1">
      <alignment horizontal="center"/>
    </xf>
    <xf numFmtId="0" fontId="17" fillId="2" borderId="3" xfId="0" applyFont="1" applyFill="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9" fillId="0" borderId="0" xfId="0" applyFont="1" applyAlignment="1">
      <alignmen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1" xfId="0" applyFont="1" applyBorder="1" applyAlignment="1">
      <alignment horizontal="center" vertical="center" wrapText="1"/>
    </xf>
    <xf numFmtId="1" fontId="3" fillId="2" borderId="3" xfId="0" applyNumberFormat="1" applyFont="1" applyFill="1" applyBorder="1" applyAlignment="1" applyProtection="1">
      <alignment horizontal="center" vertical="center" wrapText="1"/>
      <protection locked="0"/>
    </xf>
    <xf numFmtId="1" fontId="3" fillId="2" borderId="14" xfId="0" applyNumberFormat="1" applyFont="1" applyFill="1" applyBorder="1" applyAlignment="1" applyProtection="1">
      <alignment horizontal="center" vertical="center" wrapText="1"/>
      <protection locked="0"/>
    </xf>
    <xf numFmtId="0" fontId="5" fillId="0" borderId="3"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3" xfId="0" applyFont="1" applyFill="1" applyBorder="1" applyAlignment="1">
      <alignment horizontal="center" vertical="center"/>
    </xf>
    <xf numFmtId="0" fontId="1" fillId="0" borderId="15" xfId="0" applyFont="1" applyBorder="1" applyAlignment="1">
      <alignment horizontal="center" vertical="center"/>
    </xf>
    <xf numFmtId="0" fontId="1" fillId="0" borderId="14" xfId="0" applyFont="1" applyBorder="1" applyAlignment="1">
      <alignment horizontal="center" vertical="center"/>
    </xf>
    <xf numFmtId="0" fontId="5" fillId="0" borderId="10" xfId="0" applyFont="1" applyBorder="1" applyAlignment="1">
      <alignment horizontal="left" vertical="center" wrapText="1"/>
    </xf>
    <xf numFmtId="0" fontId="5" fillId="0" borderId="3" xfId="0" applyFont="1" applyBorder="1" applyAlignment="1">
      <alignment horizontal="left" vertical="center" wrapText="1"/>
    </xf>
    <xf numFmtId="0" fontId="5" fillId="0" borderId="14" xfId="0" applyFont="1" applyBorder="1" applyAlignment="1">
      <alignment horizontal="left"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0" xfId="0" applyFont="1" applyBorder="1" applyAlignment="1">
      <alignment horizontal="left" vertical="center" wrapText="1"/>
    </xf>
    <xf numFmtId="0" fontId="21" fillId="0" borderId="2" xfId="0" applyFont="1" applyFill="1" applyBorder="1" applyAlignment="1">
      <alignment horizontal="left" vertical="top" wrapText="1"/>
    </xf>
    <xf numFmtId="0" fontId="21" fillId="0" borderId="0" xfId="0" applyFont="1" applyFill="1" applyBorder="1" applyAlignment="1">
      <alignment horizontal="left" vertical="top" wrapText="1"/>
    </xf>
    <xf numFmtId="0" fontId="8" fillId="2" borderId="1" xfId="0" applyFont="1" applyFill="1" applyBorder="1" applyAlignment="1" applyProtection="1">
      <alignment horizontal="left" vertical="center" wrapText="1"/>
      <protection locked="0"/>
    </xf>
    <xf numFmtId="0" fontId="5" fillId="0" borderId="10" xfId="0" applyFont="1" applyBorder="1" applyAlignment="1">
      <alignment horizontal="left" vertical="center"/>
    </xf>
    <xf numFmtId="49" fontId="3" fillId="2" borderId="3" xfId="0" applyNumberFormat="1" applyFont="1" applyFill="1" applyBorder="1" applyAlignment="1" applyProtection="1">
      <alignment horizontal="left" vertical="center" wrapText="1" shrinkToFit="1"/>
      <protection locked="0"/>
    </xf>
    <xf numFmtId="49" fontId="3" fillId="2" borderId="15" xfId="0" applyNumberFormat="1" applyFont="1" applyFill="1" applyBorder="1" applyAlignment="1" applyProtection="1">
      <alignment horizontal="left" vertical="center" wrapText="1" shrinkToFit="1"/>
      <protection locked="0"/>
    </xf>
    <xf numFmtId="49" fontId="3" fillId="2" borderId="14" xfId="0" applyNumberFormat="1" applyFont="1" applyFill="1" applyBorder="1" applyAlignment="1" applyProtection="1">
      <alignment horizontal="left" vertical="center" wrapText="1" shrinkToFit="1"/>
      <protection locked="0"/>
    </xf>
    <xf numFmtId="0" fontId="1" fillId="0" borderId="10" xfId="0" applyFont="1" applyBorder="1" applyAlignment="1">
      <alignment vertical="center"/>
    </xf>
    <xf numFmtId="0" fontId="8" fillId="0" borderId="0" xfId="0" applyFont="1" applyAlignment="1">
      <alignment horizontal="left" vertical="justify"/>
    </xf>
    <xf numFmtId="0" fontId="1" fillId="0" borderId="0" xfId="0" applyFont="1" applyAlignment="1">
      <alignment horizontal="center"/>
    </xf>
    <xf numFmtId="0" fontId="3" fillId="0" borderId="10" xfId="0" applyFont="1" applyBorder="1" applyAlignment="1">
      <alignment horizontal="center"/>
    </xf>
    <xf numFmtId="0" fontId="1" fillId="0" borderId="19" xfId="0" applyFont="1" applyBorder="1" applyAlignment="1">
      <alignment horizontal="center"/>
    </xf>
    <xf numFmtId="164" fontId="3" fillId="2" borderId="3" xfId="0" applyNumberFormat="1" applyFont="1" applyFill="1" applyBorder="1" applyAlignment="1" applyProtection="1">
      <alignment horizontal="center" vertical="center" wrapText="1"/>
      <protection locked="0"/>
    </xf>
    <xf numFmtId="164" fontId="3" fillId="0" borderId="14" xfId="0" applyNumberFormat="1" applyFont="1" applyBorder="1" applyAlignment="1" applyProtection="1">
      <alignment horizontal="center" vertical="center" wrapText="1"/>
      <protection locked="0"/>
    </xf>
    <xf numFmtId="164" fontId="3" fillId="5" borderId="3" xfId="0" applyNumberFormat="1" applyFont="1" applyFill="1" applyBorder="1" applyAlignment="1" applyProtection="1">
      <alignment horizontal="center" vertical="center" wrapText="1"/>
      <protection locked="0"/>
    </xf>
    <xf numFmtId="164" fontId="3" fillId="5" borderId="15" xfId="0" applyNumberFormat="1" applyFont="1" applyFill="1" applyBorder="1" applyAlignment="1" applyProtection="1">
      <alignment horizontal="center" vertical="center" wrapText="1"/>
      <protection locked="0"/>
    </xf>
    <xf numFmtId="164" fontId="3" fillId="5" borderId="14" xfId="0" applyNumberFormat="1" applyFont="1" applyFill="1" applyBorder="1" applyAlignment="1" applyProtection="1">
      <alignment horizontal="center" vertical="center" wrapText="1"/>
      <protection locked="0"/>
    </xf>
    <xf numFmtId="49" fontId="1" fillId="2" borderId="0" xfId="0" applyNumberFormat="1" applyFont="1" applyFill="1" applyAlignment="1" applyProtection="1">
      <alignment horizontal="center" wrapText="1" shrinkToFit="1"/>
      <protection locked="0"/>
    </xf>
    <xf numFmtId="164" fontId="3" fillId="5" borderId="1" xfId="0" applyNumberFormat="1" applyFont="1" applyFill="1" applyBorder="1" applyAlignment="1" applyProtection="1">
      <alignment horizontal="left" vertical="center" wrapText="1"/>
      <protection locked="0"/>
    </xf>
    <xf numFmtId="164" fontId="5" fillId="6" borderId="19" xfId="0" applyNumberFormat="1" applyFont="1" applyFill="1" applyBorder="1" applyAlignment="1" applyProtection="1">
      <alignment horizontal="left" vertical="center" wrapText="1"/>
      <protection locked="0"/>
    </xf>
    <xf numFmtId="0" fontId="1" fillId="2" borderId="0" xfId="0" applyFont="1" applyFill="1" applyAlignment="1" applyProtection="1">
      <alignment horizontal="center"/>
      <protection locked="0"/>
    </xf>
    <xf numFmtId="0" fontId="5" fillId="0" borderId="19" xfId="0" applyFont="1" applyBorder="1" applyAlignment="1">
      <alignment horizontal="left" vertical="center" wrapText="1"/>
    </xf>
    <xf numFmtId="164" fontId="5" fillId="6" borderId="0" xfId="0" applyNumberFormat="1" applyFont="1" applyFill="1" applyBorder="1" applyAlignment="1" applyProtection="1">
      <alignment horizontal="left" vertical="center" wrapText="1"/>
      <protection locked="0"/>
    </xf>
    <xf numFmtId="164" fontId="3" fillId="5" borderId="3" xfId="0" applyNumberFormat="1" applyFont="1" applyFill="1" applyBorder="1" applyAlignment="1" applyProtection="1">
      <alignment horizontal="left" vertical="center" wrapText="1"/>
      <protection locked="0"/>
    </xf>
    <xf numFmtId="164" fontId="3" fillId="5" borderId="15" xfId="0" applyNumberFormat="1" applyFont="1" applyFill="1" applyBorder="1" applyAlignment="1" applyProtection="1">
      <alignment horizontal="left" vertical="center" wrapText="1"/>
      <protection locked="0"/>
    </xf>
    <xf numFmtId="164" fontId="3" fillId="5" borderId="14" xfId="0" applyNumberFormat="1" applyFont="1" applyFill="1" applyBorder="1" applyAlignment="1" applyProtection="1">
      <alignment horizontal="left" vertical="center" wrapText="1"/>
      <protection locked="0"/>
    </xf>
    <xf numFmtId="164" fontId="5" fillId="6" borderId="15" xfId="0" applyNumberFormat="1" applyFont="1" applyFill="1" applyBorder="1" applyAlignment="1" applyProtection="1">
      <alignment horizontal="left" vertical="center" wrapText="1"/>
      <protection locked="0"/>
    </xf>
    <xf numFmtId="0" fontId="1" fillId="0" borderId="0" xfId="0" applyFont="1" applyAlignment="1">
      <alignment horizontal="left" vertical="justify"/>
    </xf>
    <xf numFmtId="164" fontId="3" fillId="5" borderId="1" xfId="0" applyNumberFormat="1" applyFont="1" applyFill="1" applyBorder="1" applyAlignment="1" applyProtection="1">
      <alignment horizontal="center" vertical="center" wrapText="1"/>
      <protection locked="0"/>
    </xf>
    <xf numFmtId="14" fontId="3" fillId="4" borderId="3" xfId="0" applyNumberFormat="1" applyFont="1" applyFill="1" applyBorder="1" applyAlignment="1" applyProtection="1">
      <alignment horizontal="center" vertical="center" shrinkToFit="1"/>
      <protection locked="0"/>
    </xf>
    <xf numFmtId="14" fontId="3" fillId="4" borderId="14" xfId="0" applyNumberFormat="1" applyFont="1" applyFill="1" applyBorder="1" applyAlignment="1" applyProtection="1">
      <alignment horizontal="center" vertical="center" shrinkToFit="1"/>
      <protection locked="0"/>
    </xf>
    <xf numFmtId="0" fontId="3" fillId="4" borderId="3" xfId="0" applyFont="1" applyFill="1" applyBorder="1" applyAlignment="1" applyProtection="1">
      <alignment horizontal="left"/>
      <protection locked="0"/>
    </xf>
    <xf numFmtId="0" fontId="3" fillId="4" borderId="15" xfId="0" applyFont="1" applyFill="1" applyBorder="1" applyAlignment="1" applyProtection="1">
      <alignment horizontal="left"/>
      <protection locked="0"/>
    </xf>
    <xf numFmtId="0" fontId="3" fillId="4" borderId="3" xfId="0" applyNumberFormat="1" applyFont="1" applyFill="1" applyBorder="1" applyAlignment="1" applyProtection="1">
      <alignment horizontal="left" wrapText="1"/>
      <protection locked="0"/>
    </xf>
    <xf numFmtId="0" fontId="3" fillId="4" borderId="15" xfId="0" applyNumberFormat="1" applyFont="1" applyFill="1" applyBorder="1" applyAlignment="1" applyProtection="1">
      <alignment horizontal="left" wrapText="1"/>
      <protection locked="0"/>
    </xf>
    <xf numFmtId="0" fontId="3" fillId="4" borderId="14" xfId="0" applyNumberFormat="1" applyFont="1" applyFill="1" applyBorder="1" applyAlignment="1" applyProtection="1">
      <alignment horizontal="left" wrapText="1"/>
      <protection locked="0"/>
    </xf>
    <xf numFmtId="0" fontId="3" fillId="4" borderId="1" xfId="0" applyFont="1" applyFill="1" applyBorder="1" applyAlignment="1" applyProtection="1">
      <alignment horizontal="left" vertical="center" wrapText="1" indent="2"/>
      <protection locked="0"/>
    </xf>
    <xf numFmtId="0" fontId="38" fillId="3" borderId="0" xfId="0" applyFont="1" applyFill="1" applyBorder="1" applyAlignment="1" applyProtection="1">
      <alignment horizontal="left" wrapText="1"/>
      <protection hidden="1"/>
    </xf>
    <xf numFmtId="0" fontId="36" fillId="3" borderId="0" xfId="0" applyFont="1" applyFill="1" applyBorder="1" applyAlignment="1" applyProtection="1">
      <alignment horizontal="left" wrapText="1"/>
      <protection hidden="1"/>
    </xf>
    <xf numFmtId="0" fontId="36" fillId="3" borderId="26" xfId="0" applyFont="1" applyFill="1" applyBorder="1" applyAlignment="1" applyProtection="1">
      <alignment horizontal="left" wrapText="1"/>
      <protection hidden="1"/>
    </xf>
    <xf numFmtId="0" fontId="7" fillId="4" borderId="0" xfId="0" applyFont="1" applyFill="1" applyBorder="1" applyAlignment="1" applyProtection="1">
      <alignment horizontal="center" vertical="center"/>
      <protection locked="0"/>
    </xf>
    <xf numFmtId="167" fontId="7" fillId="4" borderId="10" xfId="0" applyNumberFormat="1" applyFont="1" applyFill="1" applyBorder="1" applyAlignment="1" applyProtection="1">
      <alignment horizontal="center"/>
      <protection locked="0"/>
    </xf>
    <xf numFmtId="167" fontId="31" fillId="3" borderId="0" xfId="0" applyNumberFormat="1" applyFont="1" applyFill="1" applyBorder="1" applyAlignment="1" applyProtection="1">
      <alignment horizontal="left" vertical="center" indent="3"/>
      <protection hidden="1"/>
    </xf>
    <xf numFmtId="0" fontId="9" fillId="4" borderId="0" xfId="0" applyFont="1" applyFill="1" applyBorder="1" applyAlignment="1" applyProtection="1">
      <alignment horizontal="right" wrapText="1"/>
      <protection locked="0"/>
    </xf>
    <xf numFmtId="0" fontId="9" fillId="4" borderId="0" xfId="0" applyFont="1" applyFill="1" applyBorder="1" applyAlignment="1" applyProtection="1">
      <alignment horizontal="right"/>
      <protection locked="0"/>
    </xf>
    <xf numFmtId="1" fontId="3" fillId="4" borderId="3" xfId="0" applyNumberFormat="1" applyFont="1" applyFill="1" applyBorder="1" applyAlignment="1" applyProtection="1">
      <alignment horizontal="left" wrapText="1"/>
      <protection locked="0"/>
    </xf>
    <xf numFmtId="1" fontId="3" fillId="4" borderId="15" xfId="0" applyNumberFormat="1" applyFont="1" applyFill="1" applyBorder="1" applyAlignment="1" applyProtection="1">
      <alignment horizontal="left" wrapText="1"/>
      <protection locked="0"/>
    </xf>
    <xf numFmtId="1" fontId="3" fillId="4" borderId="14" xfId="0" applyNumberFormat="1" applyFont="1" applyFill="1" applyBorder="1" applyAlignment="1" applyProtection="1">
      <alignment horizontal="left" wrapText="1"/>
      <protection locked="0"/>
    </xf>
    <xf numFmtId="0" fontId="17" fillId="3" borderId="0" xfId="0" applyFont="1" applyFill="1" applyBorder="1" applyAlignment="1" applyProtection="1">
      <alignment horizontal="center" vertical="center" wrapText="1"/>
      <protection locked="0"/>
    </xf>
    <xf numFmtId="0" fontId="3" fillId="4" borderId="3" xfId="0" quotePrefix="1" applyFont="1" applyFill="1" applyBorder="1" applyAlignment="1" applyProtection="1">
      <alignment horizontal="left" vertical="center" wrapText="1"/>
      <protection hidden="1"/>
    </xf>
    <xf numFmtId="0" fontId="3" fillId="4" borderId="15" xfId="0" quotePrefix="1" applyFont="1" applyFill="1" applyBorder="1" applyAlignment="1" applyProtection="1">
      <alignment horizontal="left" vertical="center" wrapText="1"/>
      <protection hidden="1"/>
    </xf>
    <xf numFmtId="0" fontId="3" fillId="4" borderId="14" xfId="0" quotePrefix="1" applyFont="1" applyFill="1" applyBorder="1" applyAlignment="1" applyProtection="1">
      <alignment horizontal="left" vertical="center" wrapText="1"/>
      <protection hidden="1"/>
    </xf>
    <xf numFmtId="0" fontId="21" fillId="4" borderId="3" xfId="0" applyFont="1" applyFill="1" applyBorder="1" applyAlignment="1" applyProtection="1">
      <alignment horizontal="center" vertical="center" wrapText="1"/>
      <protection hidden="1"/>
    </xf>
    <xf numFmtId="0" fontId="21" fillId="4" borderId="15" xfId="0" applyFont="1" applyFill="1" applyBorder="1" applyAlignment="1" applyProtection="1">
      <alignment horizontal="center" vertical="center" wrapText="1"/>
      <protection hidden="1"/>
    </xf>
    <xf numFmtId="0" fontId="21" fillId="4" borderId="14" xfId="0" applyFont="1" applyFill="1" applyBorder="1" applyAlignment="1" applyProtection="1">
      <alignment horizontal="center" vertical="center" wrapText="1"/>
      <protection hidden="1"/>
    </xf>
    <xf numFmtId="0" fontId="3" fillId="3" borderId="0" xfId="0" quotePrefix="1" applyFont="1" applyFill="1" applyBorder="1" applyAlignment="1" applyProtection="1">
      <alignment horizontal="left" vertical="center" wrapText="1"/>
      <protection hidden="1"/>
    </xf>
    <xf numFmtId="0" fontId="3" fillId="3" borderId="0" xfId="0" applyFont="1" applyFill="1" applyBorder="1" applyAlignment="1" applyProtection="1">
      <alignment horizontal="left" vertical="center" wrapText="1"/>
      <protection hidden="1"/>
    </xf>
    <xf numFmtId="49" fontId="26" fillId="3" borderId="2" xfId="0" applyNumberFormat="1" applyFont="1" applyFill="1" applyBorder="1" applyAlignment="1" applyProtection="1">
      <alignment horizontal="left" vertical="center" wrapText="1"/>
      <protection hidden="1"/>
    </xf>
    <xf numFmtId="49" fontId="26" fillId="3" borderId="0" xfId="0" applyNumberFormat="1" applyFont="1" applyFill="1" applyBorder="1" applyAlignment="1" applyProtection="1">
      <alignment horizontal="left" vertical="center" wrapText="1"/>
      <protection hidden="1"/>
    </xf>
    <xf numFmtId="0" fontId="21" fillId="4" borderId="1" xfId="0" quotePrefix="1" applyFont="1" applyFill="1" applyBorder="1" applyAlignment="1" applyProtection="1">
      <alignment horizontal="center" vertical="center"/>
      <protection hidden="1"/>
    </xf>
    <xf numFmtId="0" fontId="17" fillId="4" borderId="3" xfId="0" applyFont="1" applyFill="1" applyBorder="1" applyAlignment="1" applyProtection="1">
      <alignment horizontal="left" vertical="center" wrapText="1"/>
      <protection locked="0"/>
    </xf>
    <xf numFmtId="0" fontId="17" fillId="4" borderId="15" xfId="0" applyFont="1" applyFill="1" applyBorder="1" applyAlignment="1" applyProtection="1">
      <alignment horizontal="left" vertical="center" wrapText="1"/>
      <protection locked="0"/>
    </xf>
    <xf numFmtId="0" fontId="17" fillId="4" borderId="14" xfId="0" applyFont="1" applyFill="1" applyBorder="1" applyAlignment="1" applyProtection="1">
      <alignment horizontal="left" vertical="center" wrapText="1"/>
      <protection locked="0"/>
    </xf>
    <xf numFmtId="0" fontId="17" fillId="3" borderId="12" xfId="0" applyFont="1" applyFill="1" applyBorder="1" applyAlignment="1" applyProtection="1">
      <alignment horizontal="center" vertical="center" wrapText="1"/>
      <protection hidden="1"/>
    </xf>
    <xf numFmtId="0" fontId="17" fillId="3" borderId="11" xfId="0" applyFont="1" applyFill="1" applyBorder="1" applyAlignment="1" applyProtection="1">
      <alignment horizontal="center" vertical="center" wrapText="1"/>
      <protection hidden="1"/>
    </xf>
    <xf numFmtId="0" fontId="3" fillId="4" borderId="21" xfId="0" quotePrefix="1" applyFont="1" applyFill="1" applyBorder="1" applyAlignment="1" applyProtection="1">
      <alignment horizontal="left" vertical="center" wrapText="1" indent="1"/>
      <protection hidden="1"/>
    </xf>
    <xf numFmtId="0" fontId="3" fillId="4" borderId="19" xfId="0" quotePrefix="1" applyFont="1" applyFill="1" applyBorder="1" applyAlignment="1" applyProtection="1">
      <alignment horizontal="left" vertical="center" wrapText="1" indent="1"/>
      <protection hidden="1"/>
    </xf>
    <xf numFmtId="0" fontId="3" fillId="4" borderId="20" xfId="0" quotePrefix="1" applyFont="1" applyFill="1" applyBorder="1" applyAlignment="1" applyProtection="1">
      <alignment horizontal="left" vertical="center" wrapText="1" indent="1"/>
      <protection hidden="1"/>
    </xf>
    <xf numFmtId="0" fontId="3" fillId="4" borderId="21" xfId="0" quotePrefix="1" applyFont="1" applyFill="1" applyBorder="1" applyAlignment="1" applyProtection="1">
      <alignment horizontal="left" vertical="center" wrapText="1"/>
      <protection hidden="1"/>
    </xf>
    <xf numFmtId="0" fontId="3" fillId="4" borderId="19" xfId="0" quotePrefix="1" applyFont="1" applyFill="1" applyBorder="1" applyAlignment="1" applyProtection="1">
      <alignment horizontal="left" vertical="center" wrapText="1"/>
      <protection hidden="1"/>
    </xf>
    <xf numFmtId="0" fontId="3" fillId="4" borderId="20" xfId="0" quotePrefix="1" applyFont="1" applyFill="1" applyBorder="1" applyAlignment="1" applyProtection="1">
      <alignment horizontal="left" vertical="center" wrapText="1"/>
      <protection hidden="1"/>
    </xf>
    <xf numFmtId="0" fontId="3" fillId="4" borderId="3" xfId="0" quotePrefix="1" applyFont="1" applyFill="1" applyBorder="1" applyAlignment="1" applyProtection="1">
      <alignment horizontal="left" vertical="center" wrapText="1" indent="2"/>
      <protection hidden="1"/>
    </xf>
    <xf numFmtId="0" fontId="3" fillId="4" borderId="15" xfId="0" quotePrefix="1" applyFont="1" applyFill="1" applyBorder="1" applyAlignment="1" applyProtection="1">
      <alignment horizontal="left" vertical="center" wrapText="1" indent="2"/>
      <protection hidden="1"/>
    </xf>
    <xf numFmtId="0" fontId="3" fillId="4" borderId="14" xfId="0" quotePrefix="1" applyFont="1" applyFill="1" applyBorder="1" applyAlignment="1" applyProtection="1">
      <alignment horizontal="left" vertical="center" wrapText="1" indent="2"/>
      <protection hidden="1"/>
    </xf>
    <xf numFmtId="0" fontId="3" fillId="4" borderId="3" xfId="0" applyFont="1" applyFill="1" applyBorder="1" applyAlignment="1" applyProtection="1">
      <alignment horizontal="left" vertical="center" wrapText="1"/>
      <protection hidden="1"/>
    </xf>
    <xf numFmtId="0" fontId="3" fillId="4" borderId="15" xfId="0" applyFont="1" applyFill="1" applyBorder="1" applyAlignment="1" applyProtection="1">
      <alignment horizontal="left" vertical="center" wrapText="1"/>
      <protection hidden="1"/>
    </xf>
    <xf numFmtId="0" fontId="3" fillId="4" borderId="14" xfId="0" applyFont="1" applyFill="1" applyBorder="1" applyAlignment="1" applyProtection="1">
      <alignment horizontal="left" vertical="center" wrapText="1"/>
      <protection hidden="1"/>
    </xf>
    <xf numFmtId="0" fontId="3" fillId="4" borderId="24" xfId="0" quotePrefix="1" applyFont="1" applyFill="1" applyBorder="1" applyAlignment="1" applyProtection="1">
      <alignment horizontal="left" vertical="center" wrapText="1" indent="1"/>
      <protection hidden="1"/>
    </xf>
    <xf numFmtId="0" fontId="3" fillId="4" borderId="10" xfId="0" quotePrefix="1" applyFont="1" applyFill="1" applyBorder="1" applyAlignment="1" applyProtection="1">
      <alignment horizontal="left" vertical="center" wrapText="1" indent="1"/>
      <protection hidden="1"/>
    </xf>
    <xf numFmtId="0" fontId="3" fillId="4" borderId="23" xfId="0" quotePrefix="1" applyFont="1" applyFill="1" applyBorder="1" applyAlignment="1" applyProtection="1">
      <alignment horizontal="left" vertical="center" wrapText="1" indent="1"/>
      <protection hidden="1"/>
    </xf>
    <xf numFmtId="0" fontId="3" fillId="4" borderId="24" xfId="0" quotePrefix="1" applyFont="1" applyFill="1" applyBorder="1" applyAlignment="1" applyProtection="1">
      <alignment horizontal="left" vertical="center" wrapText="1" indent="2"/>
      <protection hidden="1"/>
    </xf>
    <xf numFmtId="0" fontId="3" fillId="4" borderId="10" xfId="0" quotePrefix="1" applyFont="1" applyFill="1" applyBorder="1" applyAlignment="1" applyProtection="1">
      <alignment horizontal="left" vertical="center" wrapText="1" indent="2"/>
      <protection hidden="1"/>
    </xf>
    <xf numFmtId="0" fontId="3" fillId="4" borderId="23" xfId="0" quotePrefix="1" applyFont="1" applyFill="1" applyBorder="1" applyAlignment="1" applyProtection="1">
      <alignment horizontal="left" vertical="center" wrapText="1" indent="2"/>
      <protection hidden="1"/>
    </xf>
    <xf numFmtId="0" fontId="17" fillId="4" borderId="21" xfId="0" quotePrefix="1" applyFont="1" applyFill="1" applyBorder="1" applyAlignment="1" applyProtection="1">
      <alignment horizontal="left" vertical="center" wrapText="1"/>
      <protection hidden="1"/>
    </xf>
    <xf numFmtId="0" fontId="17" fillId="4" borderId="19" xfId="0" quotePrefix="1" applyFont="1" applyFill="1" applyBorder="1" applyAlignment="1" applyProtection="1">
      <alignment horizontal="left" vertical="center" wrapText="1"/>
      <protection hidden="1"/>
    </xf>
    <xf numFmtId="0" fontId="17" fillId="4" borderId="20" xfId="0" quotePrefix="1" applyFont="1" applyFill="1" applyBorder="1" applyAlignment="1" applyProtection="1">
      <alignment horizontal="left" vertical="center" wrapText="1"/>
      <protection hidden="1"/>
    </xf>
    <xf numFmtId="0" fontId="17" fillId="4" borderId="3" xfId="0" quotePrefix="1" applyFont="1" applyFill="1" applyBorder="1" applyAlignment="1" applyProtection="1">
      <alignment horizontal="left" vertical="center" wrapText="1"/>
      <protection hidden="1"/>
    </xf>
    <xf numFmtId="0" fontId="17" fillId="4" borderId="15" xfId="0" quotePrefix="1" applyFont="1" applyFill="1" applyBorder="1" applyAlignment="1" applyProtection="1">
      <alignment horizontal="left" vertical="center" wrapText="1"/>
      <protection hidden="1"/>
    </xf>
    <xf numFmtId="0" fontId="17" fillId="4" borderId="14" xfId="0" quotePrefix="1" applyFont="1" applyFill="1" applyBorder="1" applyAlignment="1" applyProtection="1">
      <alignment horizontal="left" vertical="center" wrapText="1"/>
      <protection hidden="1"/>
    </xf>
    <xf numFmtId="0" fontId="21" fillId="4" borderId="3" xfId="0" quotePrefix="1" applyFont="1" applyFill="1" applyBorder="1" applyAlignment="1" applyProtection="1">
      <alignment horizontal="center" vertical="center"/>
      <protection hidden="1"/>
    </xf>
    <xf numFmtId="0" fontId="21" fillId="4" borderId="15" xfId="0" quotePrefix="1" applyFont="1" applyFill="1" applyBorder="1" applyAlignment="1" applyProtection="1">
      <alignment horizontal="center" vertical="center"/>
      <protection hidden="1"/>
    </xf>
    <xf numFmtId="0" fontId="21" fillId="4" borderId="14" xfId="0" quotePrefix="1" applyFont="1" applyFill="1" applyBorder="1" applyAlignment="1" applyProtection="1">
      <alignment horizontal="center" vertical="center"/>
      <protection hidden="1"/>
    </xf>
    <xf numFmtId="0" fontId="17" fillId="3" borderId="23" xfId="0" applyFont="1" applyFill="1" applyBorder="1" applyAlignment="1" applyProtection="1">
      <alignment horizontal="center" vertical="center" wrapText="1"/>
      <protection hidden="1"/>
    </xf>
    <xf numFmtId="0" fontId="36" fillId="3" borderId="0" xfId="0" quotePrefix="1" applyFont="1" applyFill="1" applyBorder="1" applyAlignment="1" applyProtection="1">
      <alignment horizontal="right" vertical="center"/>
      <protection hidden="1"/>
    </xf>
    <xf numFmtId="0" fontId="36" fillId="3" borderId="22" xfId="0" quotePrefix="1" applyFont="1" applyFill="1" applyBorder="1" applyAlignment="1" applyProtection="1">
      <alignment horizontal="right" vertical="center"/>
      <protection hidden="1"/>
    </xf>
    <xf numFmtId="0" fontId="36" fillId="3" borderId="0" xfId="0" applyFont="1" applyFill="1" applyBorder="1" applyAlignment="1" applyProtection="1">
      <alignment horizontal="right" vertical="center"/>
      <protection hidden="1"/>
    </xf>
    <xf numFmtId="0" fontId="36" fillId="3" borderId="22" xfId="0" applyFont="1" applyFill="1" applyBorder="1" applyAlignment="1" applyProtection="1">
      <alignment horizontal="right" vertical="center"/>
      <protection hidden="1"/>
    </xf>
    <xf numFmtId="0" fontId="3" fillId="4" borderId="21" xfId="0" applyFont="1" applyFill="1" applyBorder="1" applyAlignment="1" applyProtection="1">
      <alignment horizontal="left" vertical="center" wrapText="1" indent="2"/>
      <protection hidden="1"/>
    </xf>
    <xf numFmtId="0" fontId="3" fillId="4" borderId="19" xfId="0" applyFont="1" applyFill="1" applyBorder="1" applyAlignment="1" applyProtection="1">
      <alignment horizontal="left" vertical="center" wrapText="1" indent="2"/>
      <protection hidden="1"/>
    </xf>
    <xf numFmtId="0" fontId="3" fillId="4" borderId="20" xfId="0" applyFont="1" applyFill="1" applyBorder="1" applyAlignment="1" applyProtection="1">
      <alignment horizontal="left" vertical="center" wrapText="1" indent="2"/>
      <protection hidden="1"/>
    </xf>
    <xf numFmtId="0" fontId="3" fillId="4" borderId="2" xfId="0" quotePrefix="1" applyFont="1" applyFill="1" applyBorder="1" applyAlignment="1" applyProtection="1">
      <alignment horizontal="left" vertical="center" wrapText="1"/>
      <protection hidden="1"/>
    </xf>
    <xf numFmtId="0" fontId="3" fillId="4" borderId="0" xfId="0" quotePrefix="1" applyFont="1" applyFill="1" applyBorder="1" applyAlignment="1" applyProtection="1">
      <alignment horizontal="left" vertical="center" wrapText="1"/>
      <protection hidden="1"/>
    </xf>
    <xf numFmtId="0" fontId="3" fillId="4" borderId="22" xfId="0" quotePrefix="1" applyFont="1" applyFill="1" applyBorder="1" applyAlignment="1" applyProtection="1">
      <alignment horizontal="left" vertical="center" wrapText="1"/>
      <protection hidden="1"/>
    </xf>
    <xf numFmtId="0" fontId="17" fillId="4" borderId="21" xfId="0" quotePrefix="1" applyFont="1" applyFill="1" applyBorder="1" applyAlignment="1" applyProtection="1">
      <alignment horizontal="left" vertical="center" wrapText="1"/>
      <protection locked="0"/>
    </xf>
    <xf numFmtId="0" fontId="17" fillId="4" borderId="19" xfId="0" quotePrefix="1" applyFont="1" applyFill="1" applyBorder="1" applyAlignment="1" applyProtection="1">
      <alignment horizontal="left" vertical="center" wrapText="1"/>
      <protection locked="0"/>
    </xf>
    <xf numFmtId="0" fontId="17" fillId="4" borderId="20" xfId="0" quotePrefix="1" applyFont="1" applyFill="1" applyBorder="1" applyAlignment="1" applyProtection="1">
      <alignment horizontal="left" vertical="center" wrapText="1"/>
      <protection locked="0"/>
    </xf>
    <xf numFmtId="0" fontId="32" fillId="4" borderId="10" xfId="0" applyFont="1" applyFill="1" applyBorder="1" applyAlignment="1" applyProtection="1">
      <alignment horizontal="center" vertical="center" shrinkToFit="1"/>
      <protection locked="0"/>
    </xf>
    <xf numFmtId="49" fontId="35" fillId="3" borderId="2" xfId="0" applyNumberFormat="1" applyFont="1" applyFill="1" applyBorder="1" applyAlignment="1" applyProtection="1">
      <alignment horizontal="left" vertical="top" wrapText="1"/>
      <protection hidden="1"/>
    </xf>
    <xf numFmtId="0" fontId="0" fillId="0" borderId="0" xfId="0" applyAlignment="1" applyProtection="1">
      <alignment horizontal="left" vertical="top" wrapText="1"/>
      <protection hidden="1"/>
    </xf>
    <xf numFmtId="0" fontId="17" fillId="4" borderId="21" xfId="0" quotePrefix="1" applyFont="1" applyFill="1" applyBorder="1" applyAlignment="1" applyProtection="1">
      <alignment horizontal="left" vertical="center" wrapText="1"/>
    </xf>
    <xf numFmtId="0" fontId="17" fillId="4" borderId="19" xfId="0" quotePrefix="1" applyFont="1" applyFill="1" applyBorder="1" applyAlignment="1" applyProtection="1">
      <alignment horizontal="left" vertical="center" wrapText="1"/>
    </xf>
    <xf numFmtId="0" fontId="17" fillId="4" borderId="20" xfId="0" quotePrefix="1" applyFont="1" applyFill="1" applyBorder="1" applyAlignment="1" applyProtection="1">
      <alignment horizontal="left" vertical="center" wrapText="1"/>
    </xf>
    <xf numFmtId="0" fontId="17" fillId="4" borderId="3" xfId="0" applyFont="1" applyFill="1" applyBorder="1" applyAlignment="1" applyProtection="1">
      <alignment horizontal="center" vertical="center"/>
      <protection hidden="1"/>
    </xf>
    <xf numFmtId="0" fontId="17" fillId="4" borderId="15" xfId="0" applyFont="1" applyFill="1" applyBorder="1" applyAlignment="1" applyProtection="1">
      <alignment horizontal="center" vertical="center"/>
      <protection hidden="1"/>
    </xf>
    <xf numFmtId="0" fontId="17" fillId="4" borderId="14" xfId="0" applyFont="1" applyFill="1" applyBorder="1" applyAlignment="1" applyProtection="1">
      <alignment horizontal="center" vertical="center"/>
      <protection hidden="1"/>
    </xf>
    <xf numFmtId="0" fontId="33" fillId="4" borderId="0" xfId="0" quotePrefix="1" applyFont="1" applyFill="1" applyBorder="1" applyAlignment="1" applyProtection="1">
      <alignment horizontal="center" vertical="center"/>
      <protection hidden="1"/>
    </xf>
    <xf numFmtId="0" fontId="33" fillId="4" borderId="0" xfId="0" applyFont="1" applyFill="1" applyBorder="1" applyAlignment="1" applyProtection="1">
      <alignment horizontal="center" vertical="center"/>
      <protection hidden="1"/>
    </xf>
    <xf numFmtId="0" fontId="8" fillId="4" borderId="10" xfId="0" applyFont="1" applyFill="1" applyBorder="1" applyAlignment="1" applyProtection="1">
      <alignment horizontal="left" vertical="center"/>
      <protection hidden="1"/>
    </xf>
    <xf numFmtId="0" fontId="33" fillId="4" borderId="19" xfId="0" quotePrefix="1" applyFont="1" applyFill="1" applyBorder="1" applyAlignment="1" applyProtection="1">
      <alignment horizontal="center" vertical="center"/>
      <protection hidden="1"/>
    </xf>
    <xf numFmtId="0" fontId="3" fillId="4" borderId="24" xfId="0" quotePrefix="1" applyFont="1" applyFill="1" applyBorder="1" applyAlignment="1" applyProtection="1">
      <alignment horizontal="left" vertical="center" wrapText="1"/>
      <protection hidden="1"/>
    </xf>
    <xf numFmtId="0" fontId="3" fillId="4" borderId="10" xfId="0" quotePrefix="1" applyFont="1" applyFill="1" applyBorder="1" applyAlignment="1" applyProtection="1">
      <alignment vertical="center" wrapText="1"/>
      <protection hidden="1"/>
    </xf>
    <xf numFmtId="0" fontId="3" fillId="4" borderId="23" xfId="0" quotePrefix="1" applyFont="1" applyFill="1" applyBorder="1" applyAlignment="1" applyProtection="1">
      <alignment vertical="center" wrapText="1"/>
      <protection hidden="1"/>
    </xf>
    <xf numFmtId="0" fontId="3" fillId="4" borderId="3" xfId="0" applyFont="1" applyFill="1" applyBorder="1" applyAlignment="1" applyProtection="1">
      <alignment horizontal="left" vertical="center" wrapText="1" indent="2"/>
      <protection hidden="1"/>
    </xf>
    <xf numFmtId="0" fontId="3" fillId="4" borderId="15" xfId="0" applyFont="1" applyFill="1" applyBorder="1" applyAlignment="1" applyProtection="1">
      <alignment horizontal="left" vertical="center" wrapText="1" indent="2"/>
      <protection hidden="1"/>
    </xf>
    <xf numFmtId="0" fontId="3" fillId="4" borderId="14" xfId="0" applyFont="1" applyFill="1" applyBorder="1" applyAlignment="1" applyProtection="1">
      <alignment horizontal="left" vertical="center" wrapText="1" indent="2"/>
      <protection hidden="1"/>
    </xf>
    <xf numFmtId="0" fontId="3" fillId="4" borderId="2" xfId="0" quotePrefix="1" applyFont="1" applyFill="1" applyBorder="1" applyAlignment="1" applyProtection="1">
      <alignment horizontal="left" vertical="center" wrapText="1" indent="1"/>
      <protection hidden="1"/>
    </xf>
    <xf numFmtId="0" fontId="3" fillId="4" borderId="0" xfId="0" quotePrefix="1" applyFont="1" applyFill="1" applyBorder="1" applyAlignment="1" applyProtection="1">
      <alignment horizontal="left" vertical="center" wrapText="1" indent="1"/>
      <protection hidden="1"/>
    </xf>
    <xf numFmtId="0" fontId="3" fillId="4" borderId="22" xfId="0" quotePrefix="1" applyFont="1" applyFill="1" applyBorder="1" applyAlignment="1" applyProtection="1">
      <alignment horizontal="left" vertical="center" wrapText="1" indent="1"/>
      <protection hidden="1"/>
    </xf>
    <xf numFmtId="164" fontId="32" fillId="4" borderId="0" xfId="0" applyNumberFormat="1" applyFont="1" applyFill="1" applyBorder="1" applyAlignment="1" applyProtection="1">
      <alignment horizontal="left" vertical="center"/>
      <protection locked="0"/>
    </xf>
    <xf numFmtId="169" fontId="3" fillId="4" borderId="12" xfId="2" applyNumberFormat="1" applyFont="1" applyFill="1" applyBorder="1" applyAlignment="1" applyProtection="1">
      <alignment horizontal="center" shrinkToFit="1"/>
      <protection locked="0"/>
    </xf>
    <xf numFmtId="169" fontId="3" fillId="4" borderId="11" xfId="2" applyNumberFormat="1" applyFont="1" applyFill="1" applyBorder="1" applyAlignment="1" applyProtection="1">
      <alignment horizontal="center" shrinkToFit="1"/>
      <protection locked="0"/>
    </xf>
    <xf numFmtId="169" fontId="3" fillId="7" borderId="12" xfId="2" applyNumberFormat="1" applyFont="1" applyFill="1" applyBorder="1" applyAlignment="1" applyProtection="1">
      <alignment horizontal="center" shrinkToFit="1"/>
      <protection hidden="1"/>
    </xf>
    <xf numFmtId="169" fontId="3" fillId="7" borderId="11" xfId="2" applyNumberFormat="1" applyFont="1" applyFill="1" applyBorder="1" applyAlignment="1" applyProtection="1">
      <alignment horizontal="center" shrinkToFit="1"/>
      <protection hidden="1"/>
    </xf>
    <xf numFmtId="0" fontId="51" fillId="3" borderId="2" xfId="0" applyFont="1" applyFill="1" applyBorder="1" applyAlignment="1" applyProtection="1">
      <alignment horizontal="left" vertical="center" wrapText="1"/>
      <protection hidden="1"/>
    </xf>
    <xf numFmtId="0" fontId="52" fillId="3" borderId="2" xfId="0" applyFont="1" applyFill="1" applyBorder="1" applyAlignment="1" applyProtection="1">
      <alignment horizontal="left" vertical="center" wrapText="1"/>
      <protection hidden="1"/>
    </xf>
    <xf numFmtId="169" fontId="3" fillId="7" borderId="12" xfId="2" applyNumberFormat="1" applyFont="1" applyFill="1" applyBorder="1" applyAlignment="1" applyProtection="1">
      <alignment horizontal="center" vertical="center" shrinkToFit="1"/>
      <protection hidden="1"/>
    </xf>
    <xf numFmtId="169" fontId="3" fillId="7" borderId="11" xfId="2" applyNumberFormat="1" applyFont="1" applyFill="1" applyBorder="1" applyAlignment="1" applyProtection="1">
      <alignment horizontal="center" vertical="center" shrinkToFit="1"/>
      <protection hidden="1"/>
    </xf>
    <xf numFmtId="169" fontId="29" fillId="3" borderId="2" xfId="0" applyNumberFormat="1" applyFont="1" applyFill="1" applyBorder="1" applyAlignment="1" applyProtection="1">
      <alignment horizontal="left" vertical="center" wrapText="1"/>
      <protection hidden="1"/>
    </xf>
    <xf numFmtId="0" fontId="51" fillId="3" borderId="0" xfId="0" applyFont="1" applyFill="1" applyBorder="1" applyAlignment="1" applyProtection="1">
      <alignment horizontal="left" vertical="center" wrapText="1"/>
      <protection hidden="1"/>
    </xf>
    <xf numFmtId="0" fontId="36" fillId="3" borderId="2" xfId="0" applyFont="1" applyFill="1" applyBorder="1" applyAlignment="1" applyProtection="1">
      <alignment horizontal="left" vertical="center" wrapText="1"/>
      <protection hidden="1"/>
    </xf>
    <xf numFmtId="0" fontId="0" fillId="0" borderId="2" xfId="0" applyBorder="1" applyAlignment="1"/>
    <xf numFmtId="0" fontId="35" fillId="3" borderId="2" xfId="0" applyFont="1" applyFill="1" applyBorder="1" applyAlignment="1" applyProtection="1">
      <alignment horizontal="left" vertical="center" wrapText="1"/>
      <protection hidden="1"/>
    </xf>
    <xf numFmtId="169" fontId="29" fillId="3" borderId="2" xfId="0" applyNumberFormat="1" applyFont="1" applyFill="1" applyBorder="1" applyAlignment="1" applyProtection="1">
      <alignment horizontal="center" vertical="center" wrapText="1"/>
      <protection hidden="1"/>
    </xf>
    <xf numFmtId="0" fontId="36" fillId="3" borderId="0" xfId="0" quotePrefix="1" applyFont="1" applyFill="1" applyBorder="1" applyAlignment="1" applyProtection="1">
      <alignment horizontal="left" vertical="center" wrapText="1"/>
      <protection hidden="1"/>
    </xf>
    <xf numFmtId="0" fontId="35" fillId="3" borderId="0" xfId="0" applyFont="1" applyFill="1" applyBorder="1" applyAlignment="1" applyProtection="1">
      <alignment horizontal="left" vertical="center" wrapText="1"/>
      <protection hidden="1"/>
    </xf>
    <xf numFmtId="0" fontId="9" fillId="4" borderId="0" xfId="0" applyFont="1" applyFill="1" applyBorder="1" applyAlignment="1" applyProtection="1">
      <alignment horizontal="right" vertical="center" wrapText="1"/>
      <protection hidden="1"/>
    </xf>
    <xf numFmtId="169" fontId="3" fillId="4" borderId="3" xfId="2" applyNumberFormat="1" applyFont="1" applyFill="1" applyBorder="1" applyAlignment="1" applyProtection="1">
      <alignment horizontal="center" vertical="center" shrinkToFit="1"/>
      <protection locked="0"/>
    </xf>
    <xf numFmtId="169" fontId="3" fillId="4" borderId="14" xfId="2" applyNumberFormat="1" applyFont="1" applyFill="1" applyBorder="1" applyAlignment="1" applyProtection="1">
      <alignment horizontal="center" vertical="center" shrinkToFit="1"/>
      <protection locked="0"/>
    </xf>
    <xf numFmtId="170" fontId="0" fillId="4" borderId="10" xfId="0" applyNumberFormat="1" applyFill="1" applyBorder="1" applyAlignment="1" applyProtection="1">
      <alignment horizontal="center" vertical="center"/>
      <protection hidden="1"/>
    </xf>
    <xf numFmtId="169" fontId="3" fillId="7" borderId="3" xfId="2" applyNumberFormat="1" applyFont="1" applyFill="1" applyBorder="1" applyAlignment="1" applyProtection="1">
      <alignment horizontal="center" vertical="center" shrinkToFit="1"/>
      <protection hidden="1"/>
    </xf>
    <xf numFmtId="169" fontId="3" fillId="7" borderId="14" xfId="2" applyNumberFormat="1" applyFont="1" applyFill="1" applyBorder="1" applyAlignment="1" applyProtection="1">
      <alignment horizontal="center" vertical="center" shrinkToFit="1"/>
      <protection hidden="1"/>
    </xf>
    <xf numFmtId="169" fontId="3" fillId="4" borderId="21" xfId="2" applyNumberFormat="1" applyFont="1" applyFill="1" applyBorder="1" applyAlignment="1" applyProtection="1">
      <alignment horizontal="center" shrinkToFit="1"/>
      <protection locked="0"/>
    </xf>
    <xf numFmtId="169" fontId="3" fillId="4" borderId="20" xfId="2" applyNumberFormat="1" applyFont="1" applyFill="1" applyBorder="1" applyAlignment="1" applyProtection="1">
      <alignment horizontal="center" shrinkToFit="1"/>
      <protection locked="0"/>
    </xf>
    <xf numFmtId="169" fontId="3" fillId="4" borderId="24" xfId="2" applyNumberFormat="1" applyFont="1" applyFill="1" applyBorder="1" applyAlignment="1" applyProtection="1">
      <alignment horizontal="center" shrinkToFit="1"/>
      <protection locked="0"/>
    </xf>
    <xf numFmtId="169" fontId="3" fillId="4" borderId="23" xfId="2" applyNumberFormat="1" applyFont="1" applyFill="1" applyBorder="1" applyAlignment="1" applyProtection="1">
      <alignment horizontal="center" shrinkToFit="1"/>
      <protection locked="0"/>
    </xf>
    <xf numFmtId="171" fontId="3" fillId="7" borderId="12" xfId="2" applyNumberFormat="1" applyFont="1" applyFill="1" applyBorder="1" applyAlignment="1" applyProtection="1">
      <alignment horizontal="center" vertical="center" shrinkToFit="1"/>
      <protection hidden="1"/>
    </xf>
    <xf numFmtId="171" fontId="3" fillId="7" borderId="11" xfId="2" applyNumberFormat="1" applyFont="1" applyFill="1" applyBorder="1" applyAlignment="1" applyProtection="1">
      <alignment horizontal="center" vertical="center" shrinkToFit="1"/>
      <protection hidden="1"/>
    </xf>
    <xf numFmtId="0" fontId="21" fillId="4" borderId="3" xfId="0" applyFont="1" applyFill="1" applyBorder="1" applyAlignment="1" applyProtection="1">
      <alignment horizontal="center" vertical="center"/>
      <protection hidden="1"/>
    </xf>
    <xf numFmtId="0" fontId="21" fillId="4" borderId="14" xfId="0" applyFont="1" applyFill="1" applyBorder="1" applyAlignment="1" applyProtection="1">
      <alignment horizontal="center" vertical="center"/>
      <protection hidden="1"/>
    </xf>
    <xf numFmtId="169" fontId="3" fillId="7" borderId="21" xfId="2" applyNumberFormat="1" applyFont="1" applyFill="1" applyBorder="1" applyAlignment="1" applyProtection="1">
      <alignment horizontal="center" shrinkToFit="1"/>
      <protection hidden="1"/>
    </xf>
    <xf numFmtId="169" fontId="3" fillId="7" borderId="20" xfId="2" applyNumberFormat="1" applyFont="1" applyFill="1" applyBorder="1" applyAlignment="1" applyProtection="1">
      <alignment horizontal="center" shrinkToFit="1"/>
      <protection hidden="1"/>
    </xf>
    <xf numFmtId="169" fontId="3" fillId="7" borderId="24" xfId="2" applyNumberFormat="1" applyFont="1" applyFill="1" applyBorder="1" applyAlignment="1" applyProtection="1">
      <alignment horizontal="center" shrinkToFit="1"/>
      <protection hidden="1"/>
    </xf>
    <xf numFmtId="169" fontId="3" fillId="7" borderId="23" xfId="2" applyNumberFormat="1" applyFont="1" applyFill="1" applyBorder="1" applyAlignment="1" applyProtection="1">
      <alignment horizontal="center" shrinkToFit="1"/>
      <protection hidden="1"/>
    </xf>
    <xf numFmtId="49" fontId="3" fillId="4" borderId="12" xfId="0" applyNumberFormat="1" applyFont="1" applyFill="1" applyBorder="1" applyAlignment="1" applyProtection="1">
      <alignment horizontal="center" vertical="center"/>
      <protection locked="0"/>
    </xf>
    <xf numFmtId="49" fontId="3" fillId="4" borderId="11" xfId="0" applyNumberFormat="1" applyFont="1" applyFill="1" applyBorder="1" applyAlignment="1" applyProtection="1">
      <alignment horizontal="center" vertical="center"/>
      <protection locked="0"/>
    </xf>
    <xf numFmtId="0" fontId="3" fillId="4" borderId="3" xfId="0" applyFont="1" applyFill="1" applyBorder="1" applyAlignment="1" applyProtection="1">
      <alignment horizontal="left" vertical="center" wrapText="1" indent="1"/>
      <protection locked="0"/>
    </xf>
    <xf numFmtId="0" fontId="3" fillId="4" borderId="15" xfId="0" applyFont="1" applyFill="1" applyBorder="1" applyAlignment="1" applyProtection="1">
      <alignment horizontal="left" vertical="center" wrapText="1" indent="1"/>
      <protection locked="0"/>
    </xf>
    <xf numFmtId="0" fontId="3" fillId="4" borderId="14" xfId="0" applyFont="1" applyFill="1" applyBorder="1" applyAlignment="1" applyProtection="1">
      <alignment horizontal="left" vertical="center" wrapText="1" indent="1"/>
      <protection locked="0"/>
    </xf>
    <xf numFmtId="0" fontId="3" fillId="4" borderId="3" xfId="0" applyFont="1" applyFill="1" applyBorder="1" applyAlignment="1" applyProtection="1">
      <alignment horizontal="left" vertical="center" wrapText="1" indent="1"/>
      <protection hidden="1"/>
    </xf>
    <xf numFmtId="0" fontId="3" fillId="4" borderId="15" xfId="0" applyFont="1" applyFill="1" applyBorder="1" applyAlignment="1" applyProtection="1">
      <alignment horizontal="left" vertical="center" wrapText="1" indent="1"/>
      <protection hidden="1"/>
    </xf>
    <xf numFmtId="0" fontId="3" fillId="4" borderId="14" xfId="0" applyFont="1" applyFill="1" applyBorder="1" applyAlignment="1" applyProtection="1">
      <alignment horizontal="left" vertical="center" wrapText="1" indent="1"/>
      <protection hidden="1"/>
    </xf>
    <xf numFmtId="0" fontId="3" fillId="4" borderId="21" xfId="0" applyFont="1" applyFill="1" applyBorder="1" applyAlignment="1" applyProtection="1">
      <alignment horizontal="left" vertical="center" wrapText="1" indent="1"/>
      <protection hidden="1"/>
    </xf>
    <xf numFmtId="0" fontId="3" fillId="4" borderId="19" xfId="0" applyFont="1" applyFill="1" applyBorder="1" applyAlignment="1" applyProtection="1">
      <alignment horizontal="left" vertical="center" wrapText="1" indent="1"/>
      <protection hidden="1"/>
    </xf>
    <xf numFmtId="0" fontId="3" fillId="4" borderId="20" xfId="0" applyFont="1" applyFill="1" applyBorder="1" applyAlignment="1" applyProtection="1">
      <alignment horizontal="left" vertical="center" wrapText="1" indent="1"/>
      <protection hidden="1"/>
    </xf>
    <xf numFmtId="0" fontId="3" fillId="4" borderId="3" xfId="0" applyFont="1" applyFill="1" applyBorder="1" applyAlignment="1" applyProtection="1">
      <alignment vertical="center" wrapText="1"/>
      <protection hidden="1"/>
    </xf>
    <xf numFmtId="0" fontId="3" fillId="4" borderId="15" xfId="0" applyFont="1" applyFill="1" applyBorder="1" applyAlignment="1" applyProtection="1">
      <alignment vertical="center" wrapText="1"/>
      <protection hidden="1"/>
    </xf>
    <xf numFmtId="0" fontId="3" fillId="4" borderId="14" xfId="0" applyFont="1" applyFill="1" applyBorder="1" applyAlignment="1" applyProtection="1">
      <alignment vertical="center" wrapText="1"/>
      <protection hidden="1"/>
    </xf>
    <xf numFmtId="169" fontId="3" fillId="7" borderId="21" xfId="2" applyNumberFormat="1" applyFont="1" applyFill="1" applyBorder="1" applyAlignment="1" applyProtection="1">
      <alignment horizontal="center" vertical="center" shrinkToFit="1"/>
      <protection hidden="1"/>
    </xf>
    <xf numFmtId="169" fontId="3" fillId="7" borderId="20" xfId="2" applyNumberFormat="1" applyFont="1" applyFill="1" applyBorder="1" applyAlignment="1" applyProtection="1">
      <alignment horizontal="center" vertical="center" shrinkToFit="1"/>
      <protection hidden="1"/>
    </xf>
    <xf numFmtId="169" fontId="3" fillId="7" borderId="24" xfId="2" applyNumberFormat="1" applyFont="1" applyFill="1" applyBorder="1" applyAlignment="1" applyProtection="1">
      <alignment horizontal="center" vertical="center" shrinkToFit="1"/>
      <protection hidden="1"/>
    </xf>
    <xf numFmtId="169" fontId="3" fillId="7" borderId="23" xfId="2" applyNumberFormat="1" applyFont="1" applyFill="1" applyBorder="1" applyAlignment="1" applyProtection="1">
      <alignment horizontal="center" vertical="center" shrinkToFit="1"/>
      <protection hidden="1"/>
    </xf>
    <xf numFmtId="1" fontId="3" fillId="4" borderId="3" xfId="0" applyNumberFormat="1" applyFont="1" applyFill="1" applyBorder="1" applyAlignment="1" applyProtection="1">
      <alignment horizontal="left" wrapText="1"/>
      <protection hidden="1"/>
    </xf>
    <xf numFmtId="1" fontId="3" fillId="4" borderId="15" xfId="0" applyNumberFormat="1" applyFont="1" applyFill="1" applyBorder="1" applyAlignment="1" applyProtection="1">
      <alignment horizontal="left" wrapText="1"/>
      <protection hidden="1"/>
    </xf>
    <xf numFmtId="1" fontId="3" fillId="4" borderId="14" xfId="0" applyNumberFormat="1" applyFont="1" applyFill="1" applyBorder="1" applyAlignment="1" applyProtection="1">
      <alignment horizontal="left" wrapText="1"/>
      <protection hidden="1"/>
    </xf>
    <xf numFmtId="170" fontId="3" fillId="4" borderId="3" xfId="0" applyNumberFormat="1" applyFont="1" applyFill="1" applyBorder="1" applyAlignment="1" applyProtection="1">
      <alignment horizontal="left" wrapText="1"/>
      <protection hidden="1"/>
    </xf>
    <xf numFmtId="170" fontId="3" fillId="4" borderId="15" xfId="0" applyNumberFormat="1" applyFont="1" applyFill="1" applyBorder="1" applyAlignment="1" applyProtection="1">
      <alignment horizontal="left" wrapText="1"/>
      <protection hidden="1"/>
    </xf>
    <xf numFmtId="170" fontId="3" fillId="4" borderId="14" xfId="0" applyNumberFormat="1" applyFont="1" applyFill="1" applyBorder="1" applyAlignment="1" applyProtection="1">
      <alignment horizontal="left" wrapText="1"/>
      <protection hidden="1"/>
    </xf>
    <xf numFmtId="0" fontId="7" fillId="4" borderId="0" xfId="0" applyFont="1" applyFill="1" applyBorder="1" applyAlignment="1" applyProtection="1">
      <alignment horizontal="center" vertical="center"/>
      <protection hidden="1"/>
    </xf>
    <xf numFmtId="171" fontId="3" fillId="4" borderId="3" xfId="2" applyNumberFormat="1" applyFont="1" applyFill="1" applyBorder="1" applyAlignment="1" applyProtection="1">
      <alignment horizontal="center" vertical="center" shrinkToFit="1"/>
      <protection locked="0"/>
    </xf>
    <xf numFmtId="171" fontId="3" fillId="4" borderId="14" xfId="2" applyNumberFormat="1" applyFont="1" applyFill="1" applyBorder="1" applyAlignment="1" applyProtection="1">
      <alignment horizontal="center" vertical="center" shrinkToFit="1"/>
      <protection locked="0"/>
    </xf>
    <xf numFmtId="0" fontId="21" fillId="4" borderId="15" xfId="0" applyFont="1" applyFill="1" applyBorder="1" applyAlignment="1" applyProtection="1">
      <alignment horizontal="center" vertical="center"/>
      <protection hidden="1"/>
    </xf>
    <xf numFmtId="0" fontId="3" fillId="4" borderId="3" xfId="0" applyFont="1" applyFill="1" applyBorder="1" applyAlignment="1" applyProtection="1">
      <alignment horizontal="left"/>
      <protection hidden="1"/>
    </xf>
    <xf numFmtId="0" fontId="3" fillId="4" borderId="15" xfId="0" applyFont="1" applyFill="1" applyBorder="1" applyAlignment="1" applyProtection="1">
      <alignment horizontal="left"/>
      <protection hidden="1"/>
    </xf>
    <xf numFmtId="0" fontId="3" fillId="4" borderId="14" xfId="0" applyFont="1" applyFill="1" applyBorder="1" applyAlignment="1" applyProtection="1">
      <alignment horizontal="left"/>
      <protection hidden="1"/>
    </xf>
    <xf numFmtId="0" fontId="3" fillId="4" borderId="24" xfId="0" applyFont="1" applyFill="1" applyBorder="1" applyAlignment="1" applyProtection="1">
      <alignment horizontal="left" vertical="center" wrapText="1" indent="1"/>
      <protection hidden="1"/>
    </xf>
    <xf numFmtId="0" fontId="3" fillId="4" borderId="10" xfId="0" applyFont="1" applyFill="1" applyBorder="1" applyAlignment="1" applyProtection="1">
      <alignment horizontal="left" vertical="center" wrapText="1" indent="1"/>
      <protection hidden="1"/>
    </xf>
    <xf numFmtId="0" fontId="3" fillId="4" borderId="23" xfId="0" applyFont="1" applyFill="1" applyBorder="1" applyAlignment="1" applyProtection="1">
      <alignment horizontal="left" vertical="center" wrapText="1" indent="1"/>
      <protection hidden="1"/>
    </xf>
    <xf numFmtId="0" fontId="9" fillId="4" borderId="0" xfId="0" applyFont="1" applyFill="1" applyBorder="1" applyAlignment="1" applyProtection="1">
      <alignment horizontal="right" vertical="center"/>
      <protection hidden="1"/>
    </xf>
    <xf numFmtId="175" fontId="17" fillId="4" borderId="10" xfId="0" applyNumberFormat="1" applyFont="1" applyFill="1" applyBorder="1" applyAlignment="1" applyProtection="1">
      <alignment horizontal="right" vertical="center" indent="3"/>
      <protection hidden="1"/>
    </xf>
    <xf numFmtId="0" fontId="3" fillId="4" borderId="0" xfId="0" applyFont="1" applyFill="1" applyBorder="1" applyAlignment="1" applyProtection="1">
      <alignment horizontal="center" vertical="center"/>
      <protection hidden="1"/>
    </xf>
    <xf numFmtId="174" fontId="3" fillId="7" borderId="24" xfId="0" applyNumberFormat="1" applyFont="1" applyFill="1" applyBorder="1" applyAlignment="1" applyProtection="1">
      <alignment horizontal="left" vertical="center" wrapText="1"/>
      <protection hidden="1"/>
    </xf>
    <xf numFmtId="174" fontId="3" fillId="7" borderId="10" xfId="0" applyNumberFormat="1" applyFont="1" applyFill="1" applyBorder="1" applyAlignment="1" applyProtection="1">
      <alignment horizontal="left" vertical="center" wrapText="1"/>
      <protection hidden="1"/>
    </xf>
    <xf numFmtId="174" fontId="3" fillId="7" borderId="23" xfId="0" applyNumberFormat="1" applyFont="1" applyFill="1" applyBorder="1" applyAlignment="1" applyProtection="1">
      <alignment horizontal="left" vertical="center" wrapText="1"/>
      <protection hidden="1"/>
    </xf>
    <xf numFmtId="0" fontId="3" fillId="4" borderId="19" xfId="0" applyFont="1" applyFill="1" applyBorder="1" applyAlignment="1" applyProtection="1">
      <alignment vertical="center" wrapText="1"/>
      <protection hidden="1"/>
    </xf>
    <xf numFmtId="0" fontId="3" fillId="4" borderId="20" xfId="0" applyFont="1" applyFill="1" applyBorder="1" applyAlignment="1" applyProtection="1">
      <alignment vertical="center" wrapText="1"/>
      <protection hidden="1"/>
    </xf>
    <xf numFmtId="0" fontId="3" fillId="4" borderId="24" xfId="0" applyFont="1" applyFill="1" applyBorder="1" applyAlignment="1" applyProtection="1">
      <alignment vertical="center" wrapText="1"/>
      <protection hidden="1"/>
    </xf>
    <xf numFmtId="0" fontId="3" fillId="4" borderId="10" xfId="0" applyFont="1" applyFill="1" applyBorder="1" applyAlignment="1" applyProtection="1">
      <alignment vertical="center" wrapText="1"/>
      <protection hidden="1"/>
    </xf>
    <xf numFmtId="0" fontId="3" fillId="4" borderId="23" xfId="0" applyFont="1" applyFill="1" applyBorder="1" applyAlignment="1" applyProtection="1">
      <alignment vertical="center" wrapText="1"/>
      <protection hidden="1"/>
    </xf>
    <xf numFmtId="0" fontId="3" fillId="4" borderId="21" xfId="0" applyFont="1" applyFill="1" applyBorder="1" applyAlignment="1" applyProtection="1">
      <alignment vertical="center" wrapText="1"/>
      <protection hidden="1"/>
    </xf>
    <xf numFmtId="174" fontId="3" fillId="7" borderId="15" xfId="0" applyNumberFormat="1" applyFont="1" applyFill="1" applyBorder="1" applyAlignment="1" applyProtection="1">
      <alignment horizontal="left" vertical="center" wrapText="1"/>
      <protection hidden="1"/>
    </xf>
    <xf numFmtId="174" fontId="3" fillId="7" borderId="14" xfId="0" applyNumberFormat="1" applyFont="1" applyFill="1" applyBorder="1" applyAlignment="1" applyProtection="1">
      <alignment horizontal="left" vertical="center" wrapText="1"/>
      <protection hidden="1"/>
    </xf>
    <xf numFmtId="170" fontId="3" fillId="7" borderId="19" xfId="0" applyNumberFormat="1" applyFont="1" applyFill="1" applyBorder="1" applyAlignment="1" applyProtection="1">
      <alignment vertical="center" wrapText="1"/>
      <protection hidden="1"/>
    </xf>
    <xf numFmtId="170" fontId="3" fillId="7" borderId="20" xfId="0" applyNumberFormat="1" applyFont="1" applyFill="1" applyBorder="1" applyAlignment="1" applyProtection="1">
      <alignment vertical="center" wrapText="1"/>
      <protection hidden="1"/>
    </xf>
    <xf numFmtId="164" fontId="32" fillId="4" borderId="0" xfId="0" applyNumberFormat="1" applyFont="1" applyFill="1" applyBorder="1" applyAlignment="1" applyProtection="1">
      <alignment horizontal="left" vertical="center" indent="1"/>
      <protection locked="0"/>
    </xf>
    <xf numFmtId="0" fontId="8" fillId="4" borderId="0" xfId="0" applyFont="1" applyFill="1" applyBorder="1" applyAlignment="1" applyProtection="1">
      <alignment horizontal="left" vertical="center"/>
      <protection hidden="1"/>
    </xf>
    <xf numFmtId="169" fontId="3" fillId="4" borderId="21" xfId="2" applyNumberFormat="1" applyFont="1" applyFill="1" applyBorder="1" applyAlignment="1" applyProtection="1">
      <alignment horizontal="center" vertical="center" shrinkToFit="1"/>
      <protection hidden="1"/>
    </xf>
    <xf numFmtId="169" fontId="3" fillId="4" borderId="20" xfId="2" applyNumberFormat="1" applyFont="1" applyFill="1" applyBorder="1" applyAlignment="1" applyProtection="1">
      <alignment horizontal="center" vertical="center" shrinkToFit="1"/>
      <protection hidden="1"/>
    </xf>
    <xf numFmtId="171" fontId="3" fillId="7" borderId="3" xfId="2" applyNumberFormat="1" applyFont="1" applyFill="1" applyBorder="1" applyAlignment="1" applyProtection="1">
      <alignment horizontal="center" vertical="center" shrinkToFit="1"/>
      <protection locked="0"/>
    </xf>
    <xf numFmtId="171" fontId="3" fillId="7" borderId="14" xfId="2" applyNumberFormat="1" applyFont="1" applyFill="1" applyBorder="1" applyAlignment="1" applyProtection="1">
      <alignment horizontal="center" vertical="center" shrinkToFit="1"/>
      <protection locked="0"/>
    </xf>
    <xf numFmtId="171" fontId="3" fillId="7" borderId="21" xfId="2" applyNumberFormat="1" applyFont="1" applyFill="1" applyBorder="1" applyAlignment="1" applyProtection="1">
      <alignment horizontal="center" vertical="center" shrinkToFit="1"/>
      <protection hidden="1"/>
    </xf>
    <xf numFmtId="171" fontId="3" fillId="7" borderId="20" xfId="2" applyNumberFormat="1" applyFont="1" applyFill="1" applyBorder="1" applyAlignment="1" applyProtection="1">
      <alignment horizontal="center" vertical="center" shrinkToFit="1"/>
      <protection hidden="1"/>
    </xf>
    <xf numFmtId="171" fontId="3" fillId="7" borderId="24" xfId="2" applyNumberFormat="1" applyFont="1" applyFill="1" applyBorder="1" applyAlignment="1" applyProtection="1">
      <alignment horizontal="center" vertical="center" shrinkToFit="1"/>
      <protection hidden="1"/>
    </xf>
    <xf numFmtId="171" fontId="3" fillId="7" borderId="23" xfId="2" applyNumberFormat="1" applyFont="1" applyFill="1" applyBorder="1" applyAlignment="1" applyProtection="1">
      <alignment horizontal="center" vertical="center" shrinkToFit="1"/>
      <protection hidden="1"/>
    </xf>
    <xf numFmtId="0" fontId="3" fillId="4" borderId="3" xfId="0" applyFont="1" applyFill="1" applyBorder="1" applyAlignment="1" applyProtection="1">
      <alignment horizontal="left" vertical="center" indent="1"/>
      <protection hidden="1"/>
    </xf>
    <xf numFmtId="0" fontId="3" fillId="4" borderId="15" xfId="0" applyFont="1" applyFill="1" applyBorder="1" applyAlignment="1" applyProtection="1">
      <alignment horizontal="left" vertical="center" indent="1"/>
      <protection hidden="1"/>
    </xf>
    <xf numFmtId="0" fontId="3" fillId="4" borderId="14" xfId="0" applyFont="1" applyFill="1" applyBorder="1" applyAlignment="1" applyProtection="1">
      <alignment horizontal="left" vertical="center" indent="1"/>
      <protection hidden="1"/>
    </xf>
    <xf numFmtId="171" fontId="3" fillId="7" borderId="3" xfId="0" applyNumberFormat="1" applyFont="1" applyFill="1" applyBorder="1" applyAlignment="1" applyProtection="1">
      <alignment horizontal="center" vertical="center"/>
      <protection hidden="1"/>
    </xf>
    <xf numFmtId="171" fontId="3" fillId="7" borderId="15" xfId="0" applyNumberFormat="1" applyFont="1" applyFill="1" applyBorder="1" applyAlignment="1" applyProtection="1">
      <alignment horizontal="center" vertical="center"/>
      <protection hidden="1"/>
    </xf>
    <xf numFmtId="171" fontId="3" fillId="7" borderId="14" xfId="0" applyNumberFormat="1" applyFont="1" applyFill="1" applyBorder="1" applyAlignment="1" applyProtection="1">
      <alignment horizontal="center" vertical="center"/>
      <protection hidden="1"/>
    </xf>
    <xf numFmtId="169" fontId="3" fillId="4" borderId="24" xfId="0" applyNumberFormat="1" applyFont="1" applyFill="1" applyBorder="1" applyAlignment="1" applyProtection="1">
      <alignment horizontal="center" vertical="center"/>
      <protection locked="0"/>
    </xf>
    <xf numFmtId="169" fontId="3" fillId="4" borderId="10" xfId="0" applyNumberFormat="1" applyFont="1" applyFill="1" applyBorder="1" applyAlignment="1" applyProtection="1">
      <alignment horizontal="center" vertical="center"/>
      <protection locked="0"/>
    </xf>
    <xf numFmtId="169" fontId="3" fillId="4" borderId="23" xfId="0" applyNumberFormat="1" applyFont="1" applyFill="1" applyBorder="1" applyAlignment="1" applyProtection="1">
      <alignment horizontal="center" vertical="center"/>
      <protection locked="0"/>
    </xf>
    <xf numFmtId="169" fontId="3" fillId="4" borderId="3" xfId="0" applyNumberFormat="1" applyFont="1" applyFill="1" applyBorder="1" applyAlignment="1" applyProtection="1">
      <alignment horizontal="center" vertical="center"/>
      <protection locked="0"/>
    </xf>
    <xf numFmtId="169" fontId="3" fillId="4" borderId="15" xfId="0" applyNumberFormat="1" applyFont="1" applyFill="1" applyBorder="1" applyAlignment="1" applyProtection="1">
      <alignment horizontal="center" vertical="center"/>
      <protection locked="0"/>
    </xf>
    <xf numFmtId="169" fontId="3" fillId="4" borderId="14" xfId="0" applyNumberFormat="1" applyFont="1" applyFill="1" applyBorder="1" applyAlignment="1" applyProtection="1">
      <alignment horizontal="center" vertical="center"/>
      <protection locked="0"/>
    </xf>
    <xf numFmtId="0" fontId="21" fillId="4" borderId="21" xfId="0" applyFont="1" applyFill="1" applyBorder="1" applyAlignment="1" applyProtection="1">
      <alignment horizontal="center" vertical="center"/>
      <protection hidden="1"/>
    </xf>
    <xf numFmtId="0" fontId="21" fillId="4" borderId="19" xfId="0" applyFont="1" applyFill="1" applyBorder="1" applyAlignment="1" applyProtection="1">
      <alignment horizontal="center" vertical="center"/>
      <protection hidden="1"/>
    </xf>
    <xf numFmtId="0" fontId="21" fillId="4" borderId="20" xfId="0" applyFont="1" applyFill="1" applyBorder="1" applyAlignment="1" applyProtection="1">
      <alignment horizontal="center" vertical="center"/>
      <protection hidden="1"/>
    </xf>
    <xf numFmtId="0" fontId="21" fillId="4" borderId="24" xfId="0" applyFont="1" applyFill="1" applyBorder="1" applyAlignment="1" applyProtection="1">
      <alignment horizontal="center" vertical="center"/>
      <protection hidden="1"/>
    </xf>
    <xf numFmtId="0" fontId="21" fillId="4" borderId="10" xfId="0" applyFont="1" applyFill="1" applyBorder="1" applyAlignment="1" applyProtection="1">
      <alignment horizontal="center" vertical="center"/>
      <protection hidden="1"/>
    </xf>
    <xf numFmtId="0" fontId="21" fillId="4" borderId="23" xfId="0" applyFont="1" applyFill="1" applyBorder="1" applyAlignment="1" applyProtection="1">
      <alignment horizontal="center" vertical="center"/>
      <protection hidden="1"/>
    </xf>
    <xf numFmtId="171" fontId="3" fillId="4" borderId="3" xfId="0" applyNumberFormat="1" applyFont="1" applyFill="1" applyBorder="1" applyAlignment="1" applyProtection="1">
      <alignment horizontal="center" vertical="center"/>
      <protection locked="0"/>
    </xf>
    <xf numFmtId="171" fontId="3" fillId="4" borderId="15" xfId="0" applyNumberFormat="1" applyFont="1" applyFill="1" applyBorder="1" applyAlignment="1" applyProtection="1">
      <alignment horizontal="center" vertical="center"/>
      <protection locked="0"/>
    </xf>
    <xf numFmtId="171" fontId="3" fillId="4" borderId="14" xfId="0" applyNumberFormat="1" applyFont="1" applyFill="1" applyBorder="1" applyAlignment="1" applyProtection="1">
      <alignment horizontal="center" vertical="center"/>
      <protection locked="0"/>
    </xf>
    <xf numFmtId="0" fontId="21" fillId="4" borderId="3" xfId="0" applyFont="1" applyFill="1" applyBorder="1" applyAlignment="1" applyProtection="1">
      <alignment horizontal="center" vertical="center"/>
      <protection locked="0"/>
    </xf>
    <xf numFmtId="0" fontId="21" fillId="4" borderId="15" xfId="0" applyFont="1" applyFill="1" applyBorder="1" applyAlignment="1" applyProtection="1">
      <alignment horizontal="center" vertical="center"/>
      <protection locked="0"/>
    </xf>
    <xf numFmtId="0" fontId="21" fillId="4" borderId="14" xfId="0" applyFont="1" applyFill="1" applyBorder="1" applyAlignment="1" applyProtection="1">
      <alignment horizontal="center" vertical="center"/>
      <protection locked="0"/>
    </xf>
    <xf numFmtId="169" fontId="3" fillId="7" borderId="3" xfId="0" applyNumberFormat="1" applyFont="1" applyFill="1" applyBorder="1" applyAlignment="1" applyProtection="1">
      <alignment horizontal="center" vertical="center"/>
      <protection hidden="1"/>
    </xf>
    <xf numFmtId="169" fontId="3" fillId="7" borderId="15" xfId="0" applyNumberFormat="1" applyFont="1" applyFill="1" applyBorder="1" applyAlignment="1" applyProtection="1">
      <alignment horizontal="center" vertical="center"/>
      <protection hidden="1"/>
    </xf>
    <xf numFmtId="169" fontId="3" fillId="7" borderId="14" xfId="0" applyNumberFormat="1" applyFont="1" applyFill="1" applyBorder="1" applyAlignment="1" applyProtection="1">
      <alignment horizontal="center" vertical="center"/>
      <protection hidden="1"/>
    </xf>
    <xf numFmtId="0" fontId="9" fillId="4" borderId="0" xfId="0" applyFont="1" applyFill="1" applyBorder="1" applyAlignment="1" applyProtection="1">
      <alignment horizontal="right"/>
      <protection hidden="1"/>
    </xf>
    <xf numFmtId="170" fontId="32" fillId="4" borderId="10" xfId="0" applyNumberFormat="1" applyFont="1" applyFill="1" applyBorder="1" applyAlignment="1" applyProtection="1">
      <alignment horizontal="center" vertical="center" shrinkToFit="1"/>
      <protection hidden="1"/>
    </xf>
    <xf numFmtId="175" fontId="21" fillId="4" borderId="24" xfId="0" quotePrefix="1" applyNumberFormat="1" applyFont="1" applyFill="1" applyBorder="1" applyAlignment="1" applyProtection="1">
      <alignment horizontal="center" vertical="center" wrapText="1"/>
      <protection hidden="1"/>
    </xf>
    <xf numFmtId="175" fontId="21" fillId="4" borderId="10" xfId="0" quotePrefix="1" applyNumberFormat="1" applyFont="1" applyFill="1" applyBorder="1" applyAlignment="1" applyProtection="1">
      <alignment horizontal="center" vertical="center" wrapText="1"/>
      <protection hidden="1"/>
    </xf>
    <xf numFmtId="175" fontId="21" fillId="4" borderId="23" xfId="0" quotePrefix="1" applyNumberFormat="1" applyFont="1" applyFill="1" applyBorder="1" applyAlignment="1" applyProtection="1">
      <alignment horizontal="center" vertical="center" wrapText="1"/>
      <protection hidden="1"/>
    </xf>
    <xf numFmtId="49" fontId="3" fillId="4" borderId="21" xfId="0" applyNumberFormat="1" applyFont="1" applyFill="1" applyBorder="1" applyAlignment="1" applyProtection="1">
      <alignment horizontal="center" vertical="center" wrapText="1"/>
      <protection hidden="1"/>
    </xf>
    <xf numFmtId="49" fontId="3" fillId="4" borderId="19" xfId="0" applyNumberFormat="1" applyFont="1" applyFill="1" applyBorder="1" applyAlignment="1" applyProtection="1">
      <alignment horizontal="center" vertical="center" wrapText="1"/>
      <protection hidden="1"/>
    </xf>
    <xf numFmtId="49" fontId="3" fillId="4" borderId="20" xfId="0" applyNumberFormat="1" applyFont="1" applyFill="1" applyBorder="1" applyAlignment="1" applyProtection="1">
      <alignment horizontal="center" vertical="center" wrapText="1"/>
      <protection hidden="1"/>
    </xf>
    <xf numFmtId="0" fontId="21" fillId="4" borderId="12" xfId="0" applyFont="1" applyFill="1" applyBorder="1" applyAlignment="1" applyProtection="1">
      <alignment horizontal="center" vertical="center" wrapText="1"/>
      <protection hidden="1"/>
    </xf>
    <xf numFmtId="0" fontId="21" fillId="4" borderId="11" xfId="0" applyFont="1" applyFill="1" applyBorder="1" applyAlignment="1" applyProtection="1">
      <alignment horizontal="center" vertical="center" wrapText="1"/>
      <protection hidden="1"/>
    </xf>
    <xf numFmtId="49" fontId="26" fillId="3" borderId="2" xfId="0" applyNumberFormat="1" applyFont="1" applyFill="1" applyBorder="1" applyAlignment="1" applyProtection="1">
      <alignment horizontal="left" vertical="center" wrapText="1"/>
    </xf>
    <xf numFmtId="49" fontId="26" fillId="3" borderId="0" xfId="0" applyNumberFormat="1" applyFont="1" applyFill="1" applyBorder="1" applyAlignment="1" applyProtection="1">
      <alignment horizontal="left" vertical="center" wrapText="1"/>
    </xf>
    <xf numFmtId="171" fontId="3" fillId="4" borderId="24" xfId="0" applyNumberFormat="1" applyFont="1" applyFill="1" applyBorder="1" applyAlignment="1" applyProtection="1">
      <alignment horizontal="center" vertical="center"/>
      <protection locked="0"/>
    </xf>
    <xf numFmtId="171" fontId="3" fillId="4" borderId="10" xfId="0" applyNumberFormat="1" applyFont="1" applyFill="1" applyBorder="1" applyAlignment="1" applyProtection="1">
      <alignment horizontal="center" vertical="center"/>
      <protection locked="0"/>
    </xf>
    <xf numFmtId="171" fontId="3" fillId="4" borderId="23" xfId="0" applyNumberFormat="1" applyFont="1" applyFill="1" applyBorder="1" applyAlignment="1" applyProtection="1">
      <alignment horizontal="center" vertical="center"/>
      <protection locked="0"/>
    </xf>
    <xf numFmtId="49" fontId="3" fillId="4" borderId="21" xfId="0" applyNumberFormat="1" applyFont="1" applyFill="1" applyBorder="1" applyAlignment="1" applyProtection="1">
      <alignment vertical="center"/>
      <protection hidden="1"/>
    </xf>
    <xf numFmtId="49" fontId="3" fillId="4" borderId="19" xfId="0" applyNumberFormat="1" applyFont="1" applyFill="1" applyBorder="1" applyAlignment="1" applyProtection="1">
      <alignment vertical="center"/>
      <protection hidden="1"/>
    </xf>
    <xf numFmtId="49" fontId="3" fillId="4" borderId="20" xfId="0" applyNumberFormat="1" applyFont="1" applyFill="1" applyBorder="1" applyAlignment="1" applyProtection="1">
      <alignment vertical="center"/>
      <protection hidden="1"/>
    </xf>
    <xf numFmtId="175" fontId="17" fillId="4" borderId="10" xfId="0" applyNumberFormat="1" applyFont="1" applyFill="1" applyBorder="1" applyAlignment="1" applyProtection="1">
      <alignment horizontal="left" vertical="center"/>
      <protection hidden="1"/>
    </xf>
    <xf numFmtId="177" fontId="3" fillId="7" borderId="3" xfId="0" applyNumberFormat="1" applyFont="1" applyFill="1" applyBorder="1" applyAlignment="1" applyProtection="1">
      <alignment horizontal="center" vertical="center"/>
      <protection hidden="1"/>
    </xf>
    <xf numFmtId="177" fontId="3" fillId="7" borderId="15" xfId="0" applyNumberFormat="1" applyFont="1" applyFill="1" applyBorder="1" applyAlignment="1" applyProtection="1">
      <alignment horizontal="center" vertical="center"/>
      <protection hidden="1"/>
    </xf>
    <xf numFmtId="177" fontId="3" fillId="7" borderId="14" xfId="0" applyNumberFormat="1" applyFont="1" applyFill="1" applyBorder="1" applyAlignment="1" applyProtection="1">
      <alignment horizontal="center" vertical="center"/>
      <protection hidden="1"/>
    </xf>
    <xf numFmtId="0" fontId="9" fillId="4" borderId="0" xfId="0" applyFont="1" applyFill="1" applyBorder="1" applyAlignment="1" applyProtection="1">
      <alignment horizontal="right" vertical="top" wrapText="1"/>
      <protection hidden="1"/>
    </xf>
    <xf numFmtId="0" fontId="3" fillId="4" borderId="11" xfId="0" applyFont="1" applyFill="1" applyBorder="1" applyAlignment="1" applyProtection="1">
      <alignment horizontal="left" vertical="center" wrapText="1"/>
      <protection hidden="1"/>
    </xf>
    <xf numFmtId="0" fontId="3" fillId="4" borderId="21" xfId="0" applyFont="1" applyFill="1" applyBorder="1" applyAlignment="1" applyProtection="1">
      <alignment horizontal="left" vertical="center" wrapText="1"/>
      <protection hidden="1"/>
    </xf>
    <xf numFmtId="0" fontId="3" fillId="4" borderId="19" xfId="0" applyFont="1" applyFill="1" applyBorder="1" applyAlignment="1" applyProtection="1">
      <alignment horizontal="left" vertical="center" wrapText="1"/>
      <protection hidden="1"/>
    </xf>
    <xf numFmtId="0" fontId="3" fillId="4" borderId="20" xfId="0" applyFont="1" applyFill="1" applyBorder="1" applyAlignment="1" applyProtection="1">
      <alignment horizontal="left" vertical="center" wrapText="1"/>
      <protection hidden="1"/>
    </xf>
    <xf numFmtId="49" fontId="3" fillId="4" borderId="12" xfId="0" applyNumberFormat="1" applyFont="1" applyFill="1" applyBorder="1" applyAlignment="1" applyProtection="1">
      <alignment horizontal="center" vertical="center" wrapText="1"/>
      <protection hidden="1"/>
    </xf>
    <xf numFmtId="49" fontId="3" fillId="4" borderId="11" xfId="0" applyNumberFormat="1" applyFont="1" applyFill="1" applyBorder="1" applyAlignment="1" applyProtection="1">
      <alignment horizontal="center" vertical="center" wrapText="1"/>
      <protection hidden="1"/>
    </xf>
    <xf numFmtId="169" fontId="3" fillId="7" borderId="21" xfId="0" applyNumberFormat="1" applyFont="1" applyFill="1" applyBorder="1" applyAlignment="1" applyProtection="1">
      <alignment horizontal="center" vertical="center"/>
      <protection hidden="1"/>
    </xf>
    <xf numFmtId="169" fontId="3" fillId="7" borderId="19" xfId="0" applyNumberFormat="1" applyFont="1" applyFill="1" applyBorder="1" applyAlignment="1" applyProtection="1">
      <alignment horizontal="center" vertical="center"/>
      <protection hidden="1"/>
    </xf>
    <xf numFmtId="169" fontId="3" fillId="7" borderId="20" xfId="0" applyNumberFormat="1" applyFont="1" applyFill="1" applyBorder="1" applyAlignment="1" applyProtection="1">
      <alignment horizontal="center" vertical="center"/>
      <protection hidden="1"/>
    </xf>
    <xf numFmtId="169" fontId="3" fillId="7" borderId="24" xfId="0" applyNumberFormat="1" applyFont="1" applyFill="1" applyBorder="1" applyAlignment="1" applyProtection="1">
      <alignment horizontal="center" vertical="center"/>
      <protection hidden="1"/>
    </xf>
    <xf numFmtId="169" fontId="3" fillId="7" borderId="10" xfId="0" applyNumberFormat="1" applyFont="1" applyFill="1" applyBorder="1" applyAlignment="1" applyProtection="1">
      <alignment horizontal="center" vertical="center"/>
      <protection hidden="1"/>
    </xf>
    <xf numFmtId="169" fontId="3" fillId="7" borderId="23" xfId="0" applyNumberFormat="1" applyFont="1" applyFill="1" applyBorder="1" applyAlignment="1" applyProtection="1">
      <alignment horizontal="center" vertical="center"/>
      <protection hidden="1"/>
    </xf>
    <xf numFmtId="0" fontId="3" fillId="4" borderId="24" xfId="0" applyFont="1" applyFill="1" applyBorder="1" applyAlignment="1" applyProtection="1">
      <alignment horizontal="left" vertical="center" wrapText="1"/>
      <protection hidden="1"/>
    </xf>
    <xf numFmtId="0" fontId="3" fillId="4" borderId="10" xfId="0" applyFont="1" applyFill="1" applyBorder="1" applyAlignment="1" applyProtection="1">
      <alignment horizontal="left" vertical="center" wrapText="1"/>
      <protection hidden="1"/>
    </xf>
    <xf numFmtId="49" fontId="3" fillId="4" borderId="13" xfId="0" applyNumberFormat="1" applyFont="1" applyFill="1" applyBorder="1" applyAlignment="1" applyProtection="1">
      <alignment horizontal="center" vertical="center" wrapText="1"/>
      <protection hidden="1"/>
    </xf>
    <xf numFmtId="169" fontId="3" fillId="4" borderId="21" xfId="0" applyNumberFormat="1" applyFont="1" applyFill="1" applyBorder="1" applyAlignment="1" applyProtection="1">
      <alignment horizontal="center" vertical="center"/>
      <protection locked="0"/>
    </xf>
    <xf numFmtId="169" fontId="3" fillId="4" borderId="19" xfId="0" applyNumberFormat="1" applyFont="1" applyFill="1" applyBorder="1" applyAlignment="1" applyProtection="1">
      <alignment horizontal="center" vertical="center"/>
      <protection locked="0"/>
    </xf>
    <xf numFmtId="169" fontId="3" fillId="4" borderId="20" xfId="0" applyNumberFormat="1" applyFont="1" applyFill="1" applyBorder="1" applyAlignment="1" applyProtection="1">
      <alignment horizontal="center" vertical="center"/>
      <protection locked="0"/>
    </xf>
    <xf numFmtId="178" fontId="3" fillId="4" borderId="2" xfId="0" applyNumberFormat="1" applyFont="1" applyFill="1" applyBorder="1" applyProtection="1">
      <protection hidden="1"/>
    </xf>
    <xf numFmtId="178" fontId="3" fillId="4" borderId="0" xfId="0" applyNumberFormat="1" applyFont="1" applyFill="1" applyBorder="1" applyProtection="1">
      <protection hidden="1"/>
    </xf>
    <xf numFmtId="174" fontId="3" fillId="7" borderId="0" xfId="0" applyNumberFormat="1" applyFont="1" applyFill="1" applyBorder="1" applyAlignment="1" applyProtection="1">
      <alignment horizontal="left" vertical="center" wrapText="1"/>
      <protection hidden="1"/>
    </xf>
    <xf numFmtId="174" fontId="3" fillId="7" borderId="22" xfId="0" applyNumberFormat="1" applyFont="1" applyFill="1" applyBorder="1" applyAlignment="1" applyProtection="1">
      <alignment horizontal="left" vertical="center" wrapText="1"/>
      <protection hidden="1"/>
    </xf>
    <xf numFmtId="0" fontId="3" fillId="4" borderId="1" xfId="0" applyFont="1" applyFill="1" applyBorder="1" applyAlignment="1" applyProtection="1">
      <alignment horizontal="left" vertical="center" wrapText="1" indent="1"/>
      <protection hidden="1"/>
    </xf>
    <xf numFmtId="0" fontId="3" fillId="4" borderId="1" xfId="0" applyFont="1" applyFill="1" applyBorder="1" applyAlignment="1" applyProtection="1">
      <alignment horizontal="left" vertical="center" wrapText="1"/>
      <protection hidden="1"/>
    </xf>
    <xf numFmtId="0" fontId="3" fillId="4" borderId="12" xfId="0" applyFont="1" applyFill="1" applyBorder="1" applyAlignment="1" applyProtection="1">
      <alignment horizontal="left" vertical="center" wrapText="1" indent="1"/>
      <protection hidden="1"/>
    </xf>
    <xf numFmtId="169" fontId="3" fillId="4" borderId="21" xfId="0" applyNumberFormat="1" applyFont="1" applyFill="1" applyBorder="1" applyAlignment="1" applyProtection="1">
      <alignment horizontal="center" vertical="center" wrapText="1"/>
      <protection hidden="1"/>
    </xf>
    <xf numFmtId="169" fontId="3" fillId="4" borderId="19" xfId="0" applyNumberFormat="1" applyFont="1" applyFill="1" applyBorder="1" applyAlignment="1" applyProtection="1">
      <alignment horizontal="center" vertical="center" wrapText="1"/>
      <protection hidden="1"/>
    </xf>
    <xf numFmtId="169" fontId="3" fillId="4" borderId="20" xfId="0" applyNumberFormat="1" applyFont="1" applyFill="1" applyBorder="1" applyAlignment="1" applyProtection="1">
      <alignment horizontal="center" vertical="center" wrapText="1"/>
      <protection hidden="1"/>
    </xf>
    <xf numFmtId="0" fontId="3" fillId="4" borderId="11" xfId="0" applyFont="1" applyFill="1" applyBorder="1" applyAlignment="1" applyProtection="1">
      <alignment horizontal="left" vertical="center" wrapText="1" indent="1"/>
      <protection hidden="1"/>
    </xf>
    <xf numFmtId="171" fontId="3" fillId="7" borderId="3" xfId="0" applyNumberFormat="1" applyFont="1" applyFill="1" applyBorder="1" applyAlignment="1" applyProtection="1">
      <alignment horizontal="center"/>
      <protection hidden="1"/>
    </xf>
    <xf numFmtId="171" fontId="3" fillId="7" borderId="15" xfId="0" applyNumberFormat="1" applyFont="1" applyFill="1" applyBorder="1" applyAlignment="1" applyProtection="1">
      <alignment horizontal="center"/>
      <protection hidden="1"/>
    </xf>
    <xf numFmtId="171" fontId="3" fillId="7" borderId="14" xfId="0" applyNumberFormat="1" applyFont="1" applyFill="1" applyBorder="1" applyAlignment="1" applyProtection="1">
      <alignment horizontal="center"/>
      <protection hidden="1"/>
    </xf>
    <xf numFmtId="169" fontId="3" fillId="4" borderId="21" xfId="0" applyNumberFormat="1" applyFont="1" applyFill="1" applyBorder="1" applyAlignment="1" applyProtection="1">
      <alignment horizontal="center"/>
      <protection locked="0"/>
    </xf>
    <xf numFmtId="169" fontId="3" fillId="4" borderId="19" xfId="0" applyNumberFormat="1" applyFont="1" applyFill="1" applyBorder="1" applyAlignment="1" applyProtection="1">
      <alignment horizontal="center"/>
      <protection locked="0"/>
    </xf>
    <xf numFmtId="169" fontId="3" fillId="4" borderId="20" xfId="0" applyNumberFormat="1" applyFont="1" applyFill="1" applyBorder="1" applyAlignment="1" applyProtection="1">
      <alignment horizontal="center"/>
      <protection locked="0"/>
    </xf>
    <xf numFmtId="169" fontId="3" fillId="4" borderId="24" xfId="0" applyNumberFormat="1" applyFont="1" applyFill="1" applyBorder="1" applyAlignment="1" applyProtection="1">
      <alignment horizontal="center"/>
      <protection locked="0"/>
    </xf>
    <xf numFmtId="169" fontId="3" fillId="4" borderId="10" xfId="0" applyNumberFormat="1" applyFont="1" applyFill="1" applyBorder="1" applyAlignment="1" applyProtection="1">
      <alignment horizontal="center"/>
      <protection locked="0"/>
    </xf>
    <xf numFmtId="169" fontId="3" fillId="4" borderId="23" xfId="0" applyNumberFormat="1" applyFont="1" applyFill="1" applyBorder="1" applyAlignment="1" applyProtection="1">
      <alignment horizontal="center"/>
      <protection locked="0"/>
    </xf>
    <xf numFmtId="0" fontId="21" fillId="4" borderId="21" xfId="0" applyFont="1" applyFill="1" applyBorder="1" applyAlignment="1" applyProtection="1">
      <alignment horizontal="center" vertical="center" wrapText="1"/>
      <protection hidden="1"/>
    </xf>
    <xf numFmtId="0" fontId="21" fillId="4" borderId="24" xfId="0" applyFont="1" applyFill="1" applyBorder="1" applyAlignment="1" applyProtection="1">
      <alignment horizontal="center" vertical="center" wrapText="1"/>
      <protection hidden="1"/>
    </xf>
    <xf numFmtId="175" fontId="21" fillId="4" borderId="24" xfId="0" applyNumberFormat="1" applyFont="1" applyFill="1" applyBorder="1" applyAlignment="1" applyProtection="1">
      <alignment horizontal="center" vertical="center" wrapText="1"/>
      <protection hidden="1"/>
    </xf>
    <xf numFmtId="0" fontId="21" fillId="4" borderId="10" xfId="0" applyFont="1" applyFill="1" applyBorder="1" applyAlignment="1" applyProtection="1">
      <alignment horizontal="center" vertical="center" wrapText="1"/>
      <protection hidden="1"/>
    </xf>
    <xf numFmtId="0" fontId="21" fillId="4" borderId="23" xfId="0" applyFont="1" applyFill="1" applyBorder="1" applyAlignment="1" applyProtection="1">
      <alignment horizontal="center" vertical="center" wrapText="1"/>
      <protection hidden="1"/>
    </xf>
    <xf numFmtId="169" fontId="3" fillId="4" borderId="21" xfId="0" applyNumberFormat="1" applyFont="1" applyFill="1" applyBorder="1" applyProtection="1">
      <protection hidden="1"/>
    </xf>
    <xf numFmtId="169" fontId="3" fillId="4" borderId="19" xfId="0" applyNumberFormat="1" applyFont="1" applyFill="1" applyBorder="1" applyProtection="1">
      <protection hidden="1"/>
    </xf>
    <xf numFmtId="169" fontId="3" fillId="4" borderId="20" xfId="0" applyNumberFormat="1" applyFont="1" applyFill="1" applyBorder="1" applyProtection="1">
      <protection hidden="1"/>
    </xf>
    <xf numFmtId="171" fontId="3" fillId="4" borderId="24" xfId="0" applyNumberFormat="1" applyFont="1" applyFill="1" applyBorder="1" applyAlignment="1" applyProtection="1">
      <alignment horizontal="center"/>
      <protection locked="0"/>
    </xf>
    <xf numFmtId="171" fontId="3" fillId="4" borderId="10" xfId="0" applyNumberFormat="1" applyFont="1" applyFill="1" applyBorder="1" applyAlignment="1" applyProtection="1">
      <alignment horizontal="center"/>
      <protection locked="0"/>
    </xf>
    <xf numFmtId="171" fontId="3" fillId="4" borderId="23" xfId="0" applyNumberFormat="1" applyFont="1" applyFill="1" applyBorder="1" applyAlignment="1" applyProtection="1">
      <alignment horizontal="center"/>
      <protection locked="0"/>
    </xf>
    <xf numFmtId="0" fontId="3" fillId="4" borderId="3" xfId="0" applyFont="1" applyFill="1" applyBorder="1" applyAlignment="1" applyProtection="1">
      <alignment horizontal="left" vertical="center" wrapText="1"/>
    </xf>
    <xf numFmtId="0" fontId="3" fillId="4" borderId="15" xfId="0" applyFont="1" applyFill="1" applyBorder="1" applyAlignment="1" applyProtection="1">
      <alignment horizontal="left" vertical="center" wrapText="1"/>
    </xf>
    <xf numFmtId="0" fontId="3" fillId="4" borderId="14" xfId="0" applyFont="1" applyFill="1" applyBorder="1" applyAlignment="1" applyProtection="1">
      <alignment horizontal="left" vertical="center" wrapText="1"/>
    </xf>
    <xf numFmtId="0" fontId="21" fillId="4" borderId="24" xfId="0" applyFont="1" applyFill="1" applyBorder="1" applyAlignment="1" applyProtection="1">
      <alignment horizontal="center" vertical="center"/>
      <protection locked="0"/>
    </xf>
    <xf numFmtId="0" fontId="21" fillId="4" borderId="10" xfId="0" applyFont="1" applyFill="1" applyBorder="1" applyAlignment="1" applyProtection="1">
      <alignment horizontal="center" vertical="center"/>
      <protection locked="0"/>
    </xf>
    <xf numFmtId="0" fontId="3" fillId="4" borderId="3" xfId="0" applyFont="1" applyFill="1" applyBorder="1" applyAlignment="1" applyProtection="1">
      <alignment horizontal="left" vertical="center" wrapText="1"/>
      <protection locked="0"/>
    </xf>
    <xf numFmtId="0" fontId="3" fillId="4" borderId="15" xfId="0" applyFont="1" applyFill="1" applyBorder="1" applyAlignment="1" applyProtection="1">
      <alignment horizontal="left" vertical="center" wrapText="1"/>
      <protection locked="0"/>
    </xf>
    <xf numFmtId="0" fontId="3" fillId="4" borderId="14" xfId="0" applyFont="1" applyFill="1" applyBorder="1" applyAlignment="1" applyProtection="1">
      <alignment horizontal="left" vertical="center" wrapText="1"/>
      <protection locked="0"/>
    </xf>
    <xf numFmtId="175" fontId="21" fillId="4" borderId="24" xfId="0" applyNumberFormat="1" applyFont="1" applyFill="1" applyBorder="1" applyAlignment="1" applyProtection="1">
      <alignment horizontal="center" vertical="center"/>
      <protection hidden="1"/>
    </xf>
    <xf numFmtId="175" fontId="21" fillId="4" borderId="10" xfId="0" applyNumberFormat="1" applyFont="1" applyFill="1" applyBorder="1" applyAlignment="1" applyProtection="1">
      <alignment horizontal="center" vertical="center"/>
      <protection hidden="1"/>
    </xf>
    <xf numFmtId="175" fontId="21" fillId="4" borderId="23" xfId="0" applyNumberFormat="1" applyFont="1" applyFill="1" applyBorder="1" applyAlignment="1" applyProtection="1">
      <alignment horizontal="center" vertical="center"/>
      <protection hidden="1"/>
    </xf>
    <xf numFmtId="0" fontId="9" fillId="4" borderId="0" xfId="0" quotePrefix="1" applyFont="1" applyFill="1" applyBorder="1" applyAlignment="1" applyProtection="1">
      <alignment horizontal="right" vertical="center" wrapText="1"/>
      <protection hidden="1"/>
    </xf>
    <xf numFmtId="175" fontId="17" fillId="4" borderId="10" xfId="0" applyNumberFormat="1" applyFont="1" applyFill="1" applyBorder="1" applyAlignment="1" applyProtection="1">
      <alignment horizontal="left" vertical="center" shrinkToFit="1"/>
      <protection hidden="1"/>
    </xf>
    <xf numFmtId="49" fontId="36" fillId="3" borderId="2" xfId="0" applyNumberFormat="1" applyFont="1" applyFill="1" applyBorder="1" applyAlignment="1" applyProtection="1">
      <alignment horizontal="left" vertical="center" wrapText="1"/>
      <protection hidden="1"/>
    </xf>
    <xf numFmtId="49" fontId="36" fillId="3" borderId="0" xfId="0" applyNumberFormat="1" applyFont="1" applyFill="1" applyBorder="1" applyAlignment="1" applyProtection="1">
      <alignment horizontal="left" vertical="center" wrapText="1"/>
      <protection hidden="1"/>
    </xf>
    <xf numFmtId="0" fontId="29" fillId="3" borderId="2" xfId="0" applyFont="1" applyFill="1" applyBorder="1" applyAlignment="1" applyProtection="1">
      <alignment horizontal="left"/>
      <protection hidden="1"/>
    </xf>
    <xf numFmtId="0" fontId="29" fillId="3" borderId="0" xfId="0" applyFont="1" applyFill="1" applyAlignment="1" applyProtection="1">
      <alignment horizontal="left"/>
      <protection hidden="1"/>
    </xf>
    <xf numFmtId="0" fontId="29" fillId="3" borderId="0" xfId="0" applyFont="1" applyFill="1" applyBorder="1" applyAlignment="1" applyProtection="1">
      <alignment horizontal="left"/>
      <protection hidden="1"/>
    </xf>
    <xf numFmtId="0" fontId="29" fillId="3" borderId="2" xfId="0" applyFont="1" applyFill="1" applyBorder="1" applyAlignment="1" applyProtection="1">
      <alignment horizontal="left" shrinkToFit="1"/>
      <protection hidden="1"/>
    </xf>
    <xf numFmtId="0" fontId="29" fillId="3" borderId="0" xfId="0" applyFont="1" applyFill="1" applyBorder="1" applyAlignment="1" applyProtection="1">
      <alignment horizontal="left" shrinkToFit="1"/>
      <protection hidden="1"/>
    </xf>
    <xf numFmtId="0" fontId="26" fillId="3" borderId="0" xfId="0" applyFont="1" applyFill="1" applyBorder="1" applyAlignment="1" applyProtection="1">
      <alignment horizontal="left" vertical="center" wrapText="1"/>
      <protection hidden="1"/>
    </xf>
  </cellXfs>
  <cellStyles count="3">
    <cellStyle name="Гиперссылка" xfId="1" builtinId="8"/>
    <cellStyle name="Обычный" xfId="0" builtinId="0"/>
    <cellStyle name="Финансовый 2" xfId="2"/>
  </cellStyles>
  <dxfs count="40">
    <dxf>
      <font>
        <condense val="0"/>
        <extend val="0"/>
        <color indexed="9"/>
      </font>
    </dxf>
    <dxf>
      <font>
        <condense val="0"/>
        <extend val="0"/>
        <color auto="1"/>
      </font>
      <fill>
        <patternFill>
          <bgColor indexed="13"/>
        </patternFill>
      </fill>
    </dxf>
    <dxf>
      <font>
        <condense val="0"/>
        <extend val="0"/>
        <color indexed="9"/>
      </font>
    </dxf>
    <dxf>
      <font>
        <condense val="0"/>
        <extend val="0"/>
        <color indexed="9"/>
      </font>
    </dxf>
    <dxf>
      <font>
        <condense val="0"/>
        <extend val="0"/>
        <color auto="1"/>
      </font>
      <fill>
        <patternFill>
          <bgColor indexed="13"/>
        </patternFill>
      </fill>
    </dxf>
    <dxf>
      <font>
        <condense val="0"/>
        <extend val="0"/>
        <color auto="1"/>
      </font>
      <fill>
        <patternFill>
          <bgColor indexed="13"/>
        </patternFill>
      </fill>
    </dxf>
    <dxf>
      <fill>
        <patternFill>
          <bgColor indexed="13"/>
        </patternFill>
      </fill>
    </dxf>
    <dxf>
      <font>
        <condense val="0"/>
        <extend val="0"/>
        <color indexed="9"/>
      </font>
    </dxf>
    <dxf>
      <font>
        <condense val="0"/>
        <extend val="0"/>
        <color indexed="22"/>
      </font>
      <fill>
        <patternFill patternType="solid">
          <bgColor indexed="22"/>
        </patternFill>
      </fill>
    </dxf>
    <dxf>
      <font>
        <color auto="1"/>
      </font>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ont>
        <condense val="0"/>
        <extend val="0"/>
        <color auto="1"/>
      </font>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ont>
        <b/>
        <i val="0"/>
        <condense val="0"/>
        <extend val="0"/>
        <color indexed="16"/>
      </font>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ont>
        <color auto="1"/>
      </font>
      <fill>
        <patternFill>
          <bgColor rgb="FFFFFF00"/>
        </patternFill>
      </fill>
    </dxf>
    <dxf>
      <font>
        <condense val="0"/>
        <extend val="0"/>
        <color indexed="41"/>
      </font>
    </dxf>
    <dxf>
      <font>
        <condense val="0"/>
        <extend val="0"/>
        <color indexed="41"/>
      </font>
    </dxf>
    <dxf>
      <font>
        <condense val="0"/>
        <extend val="0"/>
        <color indexed="41"/>
      </font>
    </dxf>
    <dxf>
      <font>
        <condense val="0"/>
        <extend val="0"/>
        <color indexed="41"/>
      </font>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tabColor rgb="FF00B050"/>
  </sheetPr>
  <dimension ref="A1:L4679"/>
  <sheetViews>
    <sheetView view="pageBreakPreview" topLeftCell="A4" zoomScaleNormal="100" zoomScaleSheetLayoutView="100" workbookViewId="0">
      <selection activeCell="C24" sqref="C24"/>
    </sheetView>
  </sheetViews>
  <sheetFormatPr defaultRowHeight="12.75"/>
  <cols>
    <col min="1" max="1" width="14.5703125" style="4" customWidth="1"/>
    <col min="2" max="2" width="21" style="4" customWidth="1"/>
    <col min="3" max="3" width="21.28515625" style="4" customWidth="1"/>
    <col min="4" max="4" width="20.140625" style="4" customWidth="1"/>
    <col min="5" max="5" width="14" style="4" customWidth="1"/>
    <col min="6" max="6" width="10.28515625" style="4" customWidth="1"/>
    <col min="7" max="7" width="9.140625" style="4"/>
    <col min="8" max="8" width="20.7109375" style="4" customWidth="1"/>
    <col min="9" max="9" width="14.7109375" style="41" hidden="1" customWidth="1"/>
    <col min="10" max="10" width="20.7109375" style="41" hidden="1" customWidth="1"/>
    <col min="11" max="12" width="20.7109375" style="22" hidden="1" customWidth="1"/>
    <col min="13" max="13" width="20.7109375" style="4" customWidth="1"/>
    <col min="14" max="17" width="9.140625" style="4"/>
    <col min="18" max="18" width="12.42578125" style="4" bestFit="1" customWidth="1"/>
    <col min="19" max="16384" width="9.140625" style="4"/>
  </cols>
  <sheetData>
    <row r="1" spans="1:12">
      <c r="A1" s="1"/>
      <c r="B1" s="17"/>
      <c r="E1" s="44" t="s">
        <v>2947</v>
      </c>
      <c r="F1" s="18"/>
      <c r="H1" s="18"/>
      <c r="I1" s="19" t="s">
        <v>616</v>
      </c>
      <c r="J1" s="19" t="s">
        <v>68</v>
      </c>
      <c r="K1" s="20">
        <v>1</v>
      </c>
      <c r="L1" s="20" t="str">
        <f ca="1">INDIRECT(ADDRESS(K1+1,9))</f>
        <v>01</v>
      </c>
    </row>
    <row r="2" spans="1:12">
      <c r="E2" s="42" t="s">
        <v>57</v>
      </c>
      <c r="F2" s="18"/>
      <c r="H2" s="18"/>
      <c r="I2" s="21" t="s">
        <v>148</v>
      </c>
      <c r="J2" s="21" t="s">
        <v>778</v>
      </c>
    </row>
    <row r="3" spans="1:12">
      <c r="E3" s="42" t="s">
        <v>58</v>
      </c>
      <c r="F3" s="18"/>
      <c r="H3" s="18"/>
      <c r="I3" s="21" t="s">
        <v>149</v>
      </c>
      <c r="J3" s="21" t="s">
        <v>779</v>
      </c>
    </row>
    <row r="4" spans="1:12">
      <c r="E4" s="42" t="s">
        <v>59</v>
      </c>
      <c r="F4" s="18"/>
      <c r="H4" s="18"/>
      <c r="I4" s="21" t="s">
        <v>150</v>
      </c>
      <c r="J4" s="21" t="s">
        <v>780</v>
      </c>
    </row>
    <row r="5" spans="1:12">
      <c r="E5" s="42" t="s">
        <v>60</v>
      </c>
      <c r="F5" s="18"/>
      <c r="H5" s="18"/>
      <c r="I5" s="21" t="s">
        <v>151</v>
      </c>
      <c r="J5" s="21" t="s">
        <v>781</v>
      </c>
    </row>
    <row r="6" spans="1:12">
      <c r="I6" s="21" t="s">
        <v>152</v>
      </c>
      <c r="J6" s="21" t="s">
        <v>782</v>
      </c>
    </row>
    <row r="7" spans="1:12" ht="24" customHeight="1">
      <c r="A7" s="307" t="s">
        <v>62</v>
      </c>
      <c r="B7" s="308"/>
      <c r="C7" s="309"/>
      <c r="E7" s="43" t="s">
        <v>61</v>
      </c>
      <c r="I7" s="21" t="s">
        <v>153</v>
      </c>
      <c r="J7" s="21" t="s">
        <v>783</v>
      </c>
    </row>
    <row r="8" spans="1:12" ht="22.5" customHeight="1">
      <c r="A8" s="325" t="s">
        <v>3066</v>
      </c>
      <c r="B8" s="325" t="s">
        <v>3067</v>
      </c>
      <c r="C8" s="325" t="s">
        <v>3068</v>
      </c>
      <c r="E8" s="324" t="s">
        <v>3065</v>
      </c>
      <c r="F8" s="324"/>
      <c r="H8" s="18"/>
      <c r="I8" s="21" t="s">
        <v>784</v>
      </c>
      <c r="J8" s="21" t="s">
        <v>783</v>
      </c>
    </row>
    <row r="9" spans="1:12" ht="17.25" customHeight="1">
      <c r="A9" s="326"/>
      <c r="B9" s="326"/>
      <c r="C9" s="326"/>
      <c r="E9" s="324"/>
      <c r="F9" s="324"/>
      <c r="H9" s="18"/>
      <c r="I9" s="21" t="s">
        <v>265</v>
      </c>
      <c r="J9" s="21" t="s">
        <v>785</v>
      </c>
    </row>
    <row r="10" spans="1:12" ht="19.5" customHeight="1">
      <c r="A10" s="326"/>
      <c r="B10" s="326"/>
      <c r="C10" s="326"/>
      <c r="E10" s="324"/>
      <c r="F10" s="324"/>
      <c r="H10" s="18"/>
      <c r="I10" s="21" t="s">
        <v>266</v>
      </c>
      <c r="J10" s="21" t="s">
        <v>533</v>
      </c>
    </row>
    <row r="11" spans="1:12" ht="23.25" customHeight="1">
      <c r="A11" s="327"/>
      <c r="B11" s="327"/>
      <c r="C11" s="327"/>
      <c r="E11" s="324"/>
      <c r="F11" s="324"/>
      <c r="H11" s="18"/>
      <c r="I11" s="21" t="s">
        <v>267</v>
      </c>
      <c r="J11" s="21" t="s">
        <v>534</v>
      </c>
    </row>
    <row r="12" spans="1:12" ht="41.25" customHeight="1">
      <c r="A12" s="112">
        <v>100794022</v>
      </c>
      <c r="B12" s="113" t="s">
        <v>2421</v>
      </c>
      <c r="C12" s="113" t="s">
        <v>3099</v>
      </c>
      <c r="E12" s="324"/>
      <c r="F12" s="324"/>
      <c r="H12" s="18"/>
      <c r="I12" s="21" t="s">
        <v>786</v>
      </c>
      <c r="J12" s="21" t="s">
        <v>787</v>
      </c>
    </row>
    <row r="13" spans="1:12" ht="30" customHeight="1">
      <c r="E13" s="324"/>
      <c r="F13" s="324"/>
      <c r="H13" s="18"/>
      <c r="I13" s="21" t="s">
        <v>788</v>
      </c>
      <c r="J13" s="21" t="s">
        <v>789</v>
      </c>
    </row>
    <row r="14" spans="1:12" ht="42" customHeight="1">
      <c r="A14" s="313" t="s">
        <v>3069</v>
      </c>
      <c r="B14" s="313"/>
      <c r="C14" s="313"/>
      <c r="D14" s="313"/>
      <c r="E14" s="324"/>
      <c r="F14" s="324"/>
      <c r="H14" s="18"/>
      <c r="I14" s="21" t="s">
        <v>790</v>
      </c>
      <c r="J14" s="21" t="s">
        <v>791</v>
      </c>
    </row>
    <row r="15" spans="1:12" ht="53.25" customHeight="1">
      <c r="A15" s="321" t="s">
        <v>3100</v>
      </c>
      <c r="B15" s="322"/>
      <c r="C15" s="322"/>
      <c r="D15" s="323"/>
      <c r="E15" s="324"/>
      <c r="F15" s="324"/>
      <c r="H15" s="18"/>
      <c r="I15" s="21" t="s">
        <v>792</v>
      </c>
      <c r="J15" s="21" t="s">
        <v>791</v>
      </c>
    </row>
    <row r="16" spans="1:12" ht="41.25" customHeight="1">
      <c r="A16" s="314" t="s">
        <v>2945</v>
      </c>
      <c r="B16" s="315"/>
      <c r="C16" s="316"/>
      <c r="D16" s="23" t="s">
        <v>2946</v>
      </c>
      <c r="E16" s="1"/>
      <c r="I16" s="21" t="s">
        <v>793</v>
      </c>
      <c r="J16" s="21" t="s">
        <v>794</v>
      </c>
    </row>
    <row r="17" spans="1:12" ht="39.75" customHeight="1">
      <c r="A17" s="317" t="s">
        <v>3104</v>
      </c>
      <c r="B17" s="318"/>
      <c r="C17" s="319"/>
      <c r="D17" s="103"/>
      <c r="F17" s="24"/>
      <c r="I17" s="21" t="s">
        <v>795</v>
      </c>
      <c r="J17" s="21" t="s">
        <v>794</v>
      </c>
    </row>
    <row r="18" spans="1:12">
      <c r="A18" s="25"/>
      <c r="B18" s="26"/>
      <c r="C18" s="18"/>
      <c r="I18" s="21"/>
      <c r="J18" s="21"/>
    </row>
    <row r="19" spans="1:12" ht="20.25" customHeight="1">
      <c r="A19" s="307" t="s">
        <v>63</v>
      </c>
      <c r="B19" s="308"/>
      <c r="C19" s="308"/>
      <c r="D19" s="309"/>
      <c r="I19" s="21" t="s">
        <v>797</v>
      </c>
      <c r="J19" s="21" t="s">
        <v>796</v>
      </c>
    </row>
    <row r="20" spans="1:12" ht="21.75" customHeight="1">
      <c r="A20" s="27" t="s">
        <v>64</v>
      </c>
      <c r="B20" s="27" t="s">
        <v>65</v>
      </c>
      <c r="C20" s="307" t="s">
        <v>459</v>
      </c>
      <c r="D20" s="309"/>
      <c r="I20" s="21" t="s">
        <v>798</v>
      </c>
      <c r="J20" s="21" t="s">
        <v>799</v>
      </c>
    </row>
    <row r="21" spans="1:12" ht="37.5" customHeight="1">
      <c r="A21" s="113" t="s">
        <v>3102</v>
      </c>
      <c r="B21" s="99" t="s">
        <v>3101</v>
      </c>
      <c r="C21" s="328" t="s">
        <v>3103</v>
      </c>
      <c r="D21" s="329"/>
      <c r="E21" s="28"/>
      <c r="F21" s="29"/>
      <c r="I21" s="21" t="s">
        <v>800</v>
      </c>
      <c r="J21" s="21" t="s">
        <v>801</v>
      </c>
    </row>
    <row r="22" spans="1:12">
      <c r="I22" s="21" t="s">
        <v>802</v>
      </c>
      <c r="J22" s="21" t="s">
        <v>803</v>
      </c>
    </row>
    <row r="23" spans="1:12" ht="28.5" customHeight="1">
      <c r="A23" s="45"/>
      <c r="B23" s="46" t="s">
        <v>2930</v>
      </c>
      <c r="C23" s="45"/>
      <c r="D23" s="45"/>
      <c r="E23" s="45"/>
      <c r="I23" s="21" t="s">
        <v>268</v>
      </c>
      <c r="J23" s="21" t="s">
        <v>804</v>
      </c>
    </row>
    <row r="24" spans="1:12" ht="30.75" customHeight="1">
      <c r="B24" s="16" t="s">
        <v>66</v>
      </c>
      <c r="C24" s="102">
        <v>43466</v>
      </c>
      <c r="I24" s="21" t="s">
        <v>269</v>
      </c>
      <c r="J24" s="21" t="s">
        <v>805</v>
      </c>
    </row>
    <row r="25" spans="1:12" ht="14.25">
      <c r="C25" s="2"/>
      <c r="D25" s="30"/>
      <c r="I25" s="21" t="s">
        <v>270</v>
      </c>
      <c r="J25" s="21" t="s">
        <v>805</v>
      </c>
    </row>
    <row r="26" spans="1:12" s="45" customFormat="1" ht="27" customHeight="1">
      <c r="A26" s="47" t="s">
        <v>458</v>
      </c>
      <c r="B26" s="48"/>
      <c r="I26" s="49" t="s">
        <v>271</v>
      </c>
      <c r="J26" s="49" t="s">
        <v>806</v>
      </c>
      <c r="K26" s="50"/>
      <c r="L26" s="50"/>
    </row>
    <row r="27" spans="1:12" ht="16.5" customHeight="1">
      <c r="A27" s="51" t="s">
        <v>67</v>
      </c>
      <c r="B27" s="320"/>
      <c r="C27" s="320"/>
      <c r="D27" s="320"/>
      <c r="E27" s="320"/>
      <c r="I27" s="21" t="s">
        <v>807</v>
      </c>
      <c r="J27" s="21" t="s">
        <v>806</v>
      </c>
    </row>
    <row r="28" spans="1:12" ht="22.5" customHeight="1">
      <c r="A28" s="112">
        <v>100219673</v>
      </c>
      <c r="B28" s="31"/>
      <c r="C28" s="31"/>
      <c r="D28" s="31"/>
      <c r="E28" s="31"/>
      <c r="I28" s="21" t="s">
        <v>272</v>
      </c>
      <c r="J28" s="21" t="s">
        <v>808</v>
      </c>
    </row>
    <row r="29" spans="1:12" ht="48" customHeight="1">
      <c r="A29" s="313" t="s">
        <v>3070</v>
      </c>
      <c r="B29" s="313"/>
      <c r="C29" s="313"/>
      <c r="D29" s="313"/>
      <c r="E29" s="313"/>
      <c r="F29" s="313"/>
      <c r="I29" s="21" t="s">
        <v>273</v>
      </c>
      <c r="J29" s="21" t="s">
        <v>808</v>
      </c>
    </row>
    <row r="30" spans="1:12" ht="42.75" customHeight="1">
      <c r="A30" s="310" t="s">
        <v>3106</v>
      </c>
      <c r="B30" s="311"/>
      <c r="C30" s="311"/>
      <c r="D30" s="311"/>
      <c r="E30" s="311"/>
      <c r="F30" s="312"/>
      <c r="I30" s="21"/>
      <c r="J30" s="21"/>
    </row>
    <row r="31" spans="1:12">
      <c r="I31" s="21"/>
      <c r="J31" s="21"/>
    </row>
    <row r="32" spans="1:12">
      <c r="I32" s="21"/>
      <c r="J32" s="21"/>
    </row>
    <row r="33" spans="1:10">
      <c r="I33" s="21"/>
      <c r="J33" s="21"/>
    </row>
    <row r="34" spans="1:10" ht="11.25" customHeight="1">
      <c r="I34" s="21" t="s">
        <v>274</v>
      </c>
      <c r="J34" s="21" t="s">
        <v>809</v>
      </c>
    </row>
    <row r="35" spans="1:10" ht="10.5" customHeight="1">
      <c r="I35" s="21" t="s">
        <v>810</v>
      </c>
      <c r="J35" s="21" t="s">
        <v>809</v>
      </c>
    </row>
    <row r="36" spans="1:10">
      <c r="F36" s="32"/>
      <c r="I36" s="21" t="s">
        <v>275</v>
      </c>
      <c r="J36" s="21" t="s">
        <v>811</v>
      </c>
    </row>
    <row r="37" spans="1:10">
      <c r="C37" s="33"/>
      <c r="D37" s="1"/>
      <c r="E37" s="17"/>
      <c r="F37" s="32"/>
      <c r="I37" s="21" t="s">
        <v>276</v>
      </c>
      <c r="J37" s="21" t="s">
        <v>811</v>
      </c>
    </row>
    <row r="38" spans="1:10" ht="13.5">
      <c r="A38" s="34"/>
      <c r="B38" s="35"/>
      <c r="C38" s="36"/>
      <c r="D38" s="37"/>
      <c r="E38" s="38"/>
      <c r="F38" s="32"/>
      <c r="I38" s="21" t="s">
        <v>812</v>
      </c>
      <c r="J38" s="21" t="s">
        <v>813</v>
      </c>
    </row>
    <row r="39" spans="1:10" ht="15.75" customHeight="1">
      <c r="I39" s="21" t="s">
        <v>814</v>
      </c>
      <c r="J39" s="21" t="s">
        <v>813</v>
      </c>
    </row>
    <row r="40" spans="1:10" ht="12.75" customHeight="1">
      <c r="I40" s="21" t="s">
        <v>815</v>
      </c>
      <c r="J40" s="21" t="s">
        <v>816</v>
      </c>
    </row>
    <row r="41" spans="1:10" ht="24" customHeight="1">
      <c r="I41" s="21" t="s">
        <v>817</v>
      </c>
      <c r="J41" s="21" t="s">
        <v>816</v>
      </c>
    </row>
    <row r="42" spans="1:10" ht="14.25" customHeight="1">
      <c r="I42" s="21" t="s">
        <v>818</v>
      </c>
      <c r="J42" s="21" t="s">
        <v>819</v>
      </c>
    </row>
    <row r="43" spans="1:10">
      <c r="I43" s="21" t="s">
        <v>820</v>
      </c>
      <c r="J43" s="21" t="s">
        <v>821</v>
      </c>
    </row>
    <row r="44" spans="1:10">
      <c r="I44" s="21" t="s">
        <v>822</v>
      </c>
      <c r="J44" s="21" t="s">
        <v>722</v>
      </c>
    </row>
    <row r="45" spans="1:10">
      <c r="I45" s="21" t="s">
        <v>823</v>
      </c>
      <c r="J45" s="21" t="s">
        <v>824</v>
      </c>
    </row>
    <row r="46" spans="1:10">
      <c r="I46" s="21" t="s">
        <v>825</v>
      </c>
      <c r="J46" s="21" t="s">
        <v>824</v>
      </c>
    </row>
    <row r="47" spans="1:10">
      <c r="I47" s="21" t="s">
        <v>277</v>
      </c>
      <c r="J47" s="21" t="s">
        <v>597</v>
      </c>
    </row>
    <row r="48" spans="1:10">
      <c r="I48" s="21" t="s">
        <v>278</v>
      </c>
      <c r="J48" s="21" t="s">
        <v>597</v>
      </c>
    </row>
    <row r="49" spans="9:10">
      <c r="I49" s="21" t="s">
        <v>279</v>
      </c>
      <c r="J49" s="21" t="s">
        <v>597</v>
      </c>
    </row>
    <row r="50" spans="9:10">
      <c r="I50" s="21" t="s">
        <v>280</v>
      </c>
      <c r="J50" s="21" t="s">
        <v>453</v>
      </c>
    </row>
    <row r="51" spans="9:10">
      <c r="I51" s="21" t="s">
        <v>281</v>
      </c>
      <c r="J51" s="21" t="s">
        <v>826</v>
      </c>
    </row>
    <row r="52" spans="9:10">
      <c r="I52" s="21" t="s">
        <v>827</v>
      </c>
      <c r="J52" s="21" t="s">
        <v>826</v>
      </c>
    </row>
    <row r="53" spans="9:10">
      <c r="I53" s="21" t="s">
        <v>282</v>
      </c>
      <c r="J53" s="21" t="s">
        <v>828</v>
      </c>
    </row>
    <row r="54" spans="9:10">
      <c r="I54" s="21" t="s">
        <v>283</v>
      </c>
      <c r="J54" s="21" t="s">
        <v>828</v>
      </c>
    </row>
    <row r="55" spans="9:10">
      <c r="I55" s="21" t="s">
        <v>829</v>
      </c>
      <c r="J55" s="21" t="s">
        <v>342</v>
      </c>
    </row>
    <row r="56" spans="9:10">
      <c r="I56" s="21" t="s">
        <v>830</v>
      </c>
      <c r="J56" s="21" t="s">
        <v>342</v>
      </c>
    </row>
    <row r="57" spans="9:10">
      <c r="I57" s="21" t="s">
        <v>831</v>
      </c>
      <c r="J57" s="21" t="s">
        <v>832</v>
      </c>
    </row>
    <row r="58" spans="9:10">
      <c r="I58" s="21" t="s">
        <v>833</v>
      </c>
      <c r="J58" s="21" t="s">
        <v>832</v>
      </c>
    </row>
    <row r="59" spans="9:10">
      <c r="I59" s="21" t="s">
        <v>834</v>
      </c>
      <c r="J59" s="21" t="s">
        <v>774</v>
      </c>
    </row>
    <row r="60" spans="9:10">
      <c r="I60" s="21" t="s">
        <v>835</v>
      </c>
      <c r="J60" s="21" t="s">
        <v>774</v>
      </c>
    </row>
    <row r="61" spans="9:10">
      <c r="I61" s="21" t="s">
        <v>836</v>
      </c>
      <c r="J61" s="21" t="s">
        <v>775</v>
      </c>
    </row>
    <row r="62" spans="9:10">
      <c r="I62" s="21" t="s">
        <v>837</v>
      </c>
      <c r="J62" s="21" t="s">
        <v>775</v>
      </c>
    </row>
    <row r="63" spans="9:10">
      <c r="I63" s="21" t="s">
        <v>838</v>
      </c>
      <c r="J63" s="21" t="s">
        <v>343</v>
      </c>
    </row>
    <row r="64" spans="9:10">
      <c r="I64" s="21" t="s">
        <v>839</v>
      </c>
      <c r="J64" s="21" t="s">
        <v>343</v>
      </c>
    </row>
    <row r="65" spans="9:10">
      <c r="I65" s="21" t="s">
        <v>840</v>
      </c>
      <c r="J65" s="21" t="s">
        <v>841</v>
      </c>
    </row>
    <row r="66" spans="9:10">
      <c r="I66" s="21" t="s">
        <v>842</v>
      </c>
      <c r="J66" s="21" t="s">
        <v>841</v>
      </c>
    </row>
    <row r="67" spans="9:10">
      <c r="I67" s="21" t="s">
        <v>284</v>
      </c>
      <c r="J67" s="21" t="s">
        <v>843</v>
      </c>
    </row>
    <row r="68" spans="9:10">
      <c r="I68" s="21" t="s">
        <v>285</v>
      </c>
      <c r="J68" s="21" t="s">
        <v>843</v>
      </c>
    </row>
    <row r="69" spans="9:10">
      <c r="I69" s="21" t="s">
        <v>286</v>
      </c>
      <c r="J69" s="21" t="s">
        <v>843</v>
      </c>
    </row>
    <row r="70" spans="9:10">
      <c r="I70" s="21" t="s">
        <v>844</v>
      </c>
      <c r="J70" s="21" t="s">
        <v>845</v>
      </c>
    </row>
    <row r="71" spans="9:10">
      <c r="I71" s="21" t="s">
        <v>846</v>
      </c>
      <c r="J71" s="21" t="s">
        <v>847</v>
      </c>
    </row>
    <row r="72" spans="9:10">
      <c r="I72" s="21" t="s">
        <v>848</v>
      </c>
      <c r="J72" s="21" t="s">
        <v>847</v>
      </c>
    </row>
    <row r="73" spans="9:10">
      <c r="I73" s="21" t="s">
        <v>849</v>
      </c>
      <c r="J73" s="21" t="s">
        <v>850</v>
      </c>
    </row>
    <row r="74" spans="9:10">
      <c r="I74" s="21" t="s">
        <v>851</v>
      </c>
      <c r="J74" s="21" t="s">
        <v>850</v>
      </c>
    </row>
    <row r="75" spans="9:10">
      <c r="I75" s="21" t="s">
        <v>852</v>
      </c>
      <c r="J75" s="21" t="s">
        <v>853</v>
      </c>
    </row>
    <row r="76" spans="9:10">
      <c r="I76" s="21" t="s">
        <v>854</v>
      </c>
      <c r="J76" s="21" t="s">
        <v>853</v>
      </c>
    </row>
    <row r="77" spans="9:10">
      <c r="I77" s="21" t="s">
        <v>855</v>
      </c>
      <c r="J77" s="21" t="s">
        <v>2951</v>
      </c>
    </row>
    <row r="78" spans="9:10">
      <c r="I78" s="21" t="s">
        <v>2952</v>
      </c>
      <c r="J78" s="21" t="s">
        <v>2951</v>
      </c>
    </row>
    <row r="79" spans="9:10">
      <c r="I79" s="21" t="s">
        <v>2953</v>
      </c>
      <c r="J79" s="21" t="s">
        <v>2954</v>
      </c>
    </row>
    <row r="80" spans="9:10">
      <c r="I80" s="21" t="s">
        <v>2955</v>
      </c>
      <c r="J80" s="21" t="s">
        <v>2954</v>
      </c>
    </row>
    <row r="81" spans="9:10">
      <c r="I81" s="21" t="s">
        <v>2956</v>
      </c>
      <c r="J81" s="21" t="s">
        <v>2954</v>
      </c>
    </row>
    <row r="82" spans="9:10">
      <c r="I82" s="21" t="s">
        <v>287</v>
      </c>
      <c r="J82" s="21" t="s">
        <v>2957</v>
      </c>
    </row>
    <row r="83" spans="9:10">
      <c r="I83" s="21" t="s">
        <v>2958</v>
      </c>
      <c r="J83" s="21" t="s">
        <v>2959</v>
      </c>
    </row>
    <row r="84" spans="9:10">
      <c r="I84" s="21" t="s">
        <v>2960</v>
      </c>
      <c r="J84" s="21" t="s">
        <v>2959</v>
      </c>
    </row>
    <row r="85" spans="9:10">
      <c r="I85" s="21" t="s">
        <v>2961</v>
      </c>
      <c r="J85" s="21" t="s">
        <v>2959</v>
      </c>
    </row>
    <row r="86" spans="9:10">
      <c r="I86" s="21" t="s">
        <v>2962</v>
      </c>
      <c r="J86" s="21" t="s">
        <v>254</v>
      </c>
    </row>
    <row r="87" spans="9:10">
      <c r="I87" s="21" t="s">
        <v>2963</v>
      </c>
      <c r="J87" s="21" t="s">
        <v>254</v>
      </c>
    </row>
    <row r="88" spans="9:10">
      <c r="I88" s="21" t="s">
        <v>2964</v>
      </c>
      <c r="J88" s="21" t="s">
        <v>254</v>
      </c>
    </row>
    <row r="89" spans="9:10">
      <c r="I89" s="21" t="s">
        <v>2965</v>
      </c>
      <c r="J89" s="21" t="s">
        <v>2966</v>
      </c>
    </row>
    <row r="90" spans="9:10">
      <c r="I90" s="21" t="s">
        <v>2967</v>
      </c>
      <c r="J90" s="21" t="s">
        <v>2966</v>
      </c>
    </row>
    <row r="91" spans="9:10">
      <c r="I91" s="21" t="s">
        <v>2968</v>
      </c>
      <c r="J91" s="21" t="s">
        <v>2966</v>
      </c>
    </row>
    <row r="92" spans="9:10">
      <c r="I92" s="21" t="s">
        <v>2969</v>
      </c>
      <c r="J92" s="21" t="s">
        <v>560</v>
      </c>
    </row>
    <row r="93" spans="9:10">
      <c r="I93" s="21" t="s">
        <v>2970</v>
      </c>
      <c r="J93" s="21" t="s">
        <v>560</v>
      </c>
    </row>
    <row r="94" spans="9:10">
      <c r="I94" s="21" t="s">
        <v>2971</v>
      </c>
      <c r="J94" s="21" t="s">
        <v>560</v>
      </c>
    </row>
    <row r="95" spans="9:10">
      <c r="I95" s="21" t="s">
        <v>2972</v>
      </c>
      <c r="J95" s="21" t="s">
        <v>2973</v>
      </c>
    </row>
    <row r="96" spans="9:10">
      <c r="I96" s="21" t="s">
        <v>2974</v>
      </c>
      <c r="J96" s="21" t="s">
        <v>561</v>
      </c>
    </row>
    <row r="97" spans="9:10">
      <c r="I97" s="21" t="s">
        <v>2975</v>
      </c>
      <c r="J97" s="21" t="s">
        <v>856</v>
      </c>
    </row>
    <row r="98" spans="9:10">
      <c r="I98" s="21" t="s">
        <v>857</v>
      </c>
      <c r="J98" s="21" t="s">
        <v>856</v>
      </c>
    </row>
    <row r="99" spans="9:10">
      <c r="I99" s="21" t="s">
        <v>858</v>
      </c>
      <c r="J99" s="21" t="s">
        <v>859</v>
      </c>
    </row>
    <row r="100" spans="9:10">
      <c r="I100" s="21" t="s">
        <v>860</v>
      </c>
      <c r="J100" s="21" t="s">
        <v>859</v>
      </c>
    </row>
    <row r="101" spans="9:10">
      <c r="I101" s="21" t="s">
        <v>861</v>
      </c>
      <c r="J101" s="21" t="s">
        <v>529</v>
      </c>
    </row>
    <row r="102" spans="9:10">
      <c r="I102" s="21" t="s">
        <v>862</v>
      </c>
      <c r="J102" s="21" t="s">
        <v>863</v>
      </c>
    </row>
    <row r="103" spans="9:10">
      <c r="I103" s="21" t="s">
        <v>864</v>
      </c>
      <c r="J103" s="21" t="s">
        <v>863</v>
      </c>
    </row>
    <row r="104" spans="9:10">
      <c r="I104" s="21" t="s">
        <v>865</v>
      </c>
      <c r="J104" s="21" t="s">
        <v>866</v>
      </c>
    </row>
    <row r="105" spans="9:10">
      <c r="I105" s="21" t="s">
        <v>867</v>
      </c>
      <c r="J105" s="21" t="s">
        <v>866</v>
      </c>
    </row>
    <row r="106" spans="9:10">
      <c r="I106" s="21" t="s">
        <v>288</v>
      </c>
      <c r="J106" s="21" t="s">
        <v>868</v>
      </c>
    </row>
    <row r="107" spans="9:10">
      <c r="I107" s="21" t="s">
        <v>869</v>
      </c>
      <c r="J107" s="21" t="s">
        <v>870</v>
      </c>
    </row>
    <row r="108" spans="9:10">
      <c r="I108" s="21" t="s">
        <v>871</v>
      </c>
      <c r="J108" s="21" t="s">
        <v>870</v>
      </c>
    </row>
    <row r="109" spans="9:10">
      <c r="I109" s="21" t="s">
        <v>872</v>
      </c>
      <c r="J109" s="21" t="s">
        <v>870</v>
      </c>
    </row>
    <row r="110" spans="9:10">
      <c r="I110" s="21" t="s">
        <v>873</v>
      </c>
      <c r="J110" s="21" t="s">
        <v>874</v>
      </c>
    </row>
    <row r="111" spans="9:10">
      <c r="I111" s="21" t="s">
        <v>875</v>
      </c>
      <c r="J111" s="21" t="s">
        <v>874</v>
      </c>
    </row>
    <row r="112" spans="9:10">
      <c r="I112" s="21" t="s">
        <v>876</v>
      </c>
      <c r="J112" s="21" t="s">
        <v>874</v>
      </c>
    </row>
    <row r="113" spans="9:10">
      <c r="I113" s="21" t="s">
        <v>877</v>
      </c>
      <c r="J113" s="21" t="s">
        <v>878</v>
      </c>
    </row>
    <row r="114" spans="9:10">
      <c r="I114" s="21" t="s">
        <v>879</v>
      </c>
      <c r="J114" s="21" t="s">
        <v>880</v>
      </c>
    </row>
    <row r="115" spans="9:10">
      <c r="I115" s="21" t="s">
        <v>881</v>
      </c>
      <c r="J115" s="21" t="s">
        <v>880</v>
      </c>
    </row>
    <row r="116" spans="9:10">
      <c r="I116" s="21" t="s">
        <v>882</v>
      </c>
      <c r="J116" s="21" t="s">
        <v>880</v>
      </c>
    </row>
    <row r="117" spans="9:10">
      <c r="I117" s="21" t="s">
        <v>883</v>
      </c>
      <c r="J117" s="21" t="s">
        <v>884</v>
      </c>
    </row>
    <row r="118" spans="9:10">
      <c r="I118" s="21" t="s">
        <v>885</v>
      </c>
      <c r="J118" s="21" t="s">
        <v>884</v>
      </c>
    </row>
    <row r="119" spans="9:10">
      <c r="I119" s="21" t="s">
        <v>886</v>
      </c>
      <c r="J119" s="21" t="s">
        <v>884</v>
      </c>
    </row>
    <row r="120" spans="9:10">
      <c r="I120" s="21" t="s">
        <v>887</v>
      </c>
      <c r="J120" s="21" t="s">
        <v>888</v>
      </c>
    </row>
    <row r="121" spans="9:10">
      <c r="I121" s="21" t="s">
        <v>889</v>
      </c>
      <c r="J121" s="21" t="s">
        <v>669</v>
      </c>
    </row>
    <row r="122" spans="9:10">
      <c r="I122" s="21" t="s">
        <v>890</v>
      </c>
      <c r="J122" s="21" t="s">
        <v>669</v>
      </c>
    </row>
    <row r="123" spans="9:10">
      <c r="I123" s="21" t="s">
        <v>891</v>
      </c>
      <c r="J123" s="21" t="s">
        <v>669</v>
      </c>
    </row>
    <row r="124" spans="9:10">
      <c r="I124" s="21" t="s">
        <v>892</v>
      </c>
      <c r="J124" s="21" t="s">
        <v>893</v>
      </c>
    </row>
    <row r="125" spans="9:10">
      <c r="I125" s="21" t="s">
        <v>894</v>
      </c>
      <c r="J125" s="21" t="s">
        <v>435</v>
      </c>
    </row>
    <row r="126" spans="9:10">
      <c r="I126" s="21" t="s">
        <v>895</v>
      </c>
      <c r="J126" s="21" t="s">
        <v>435</v>
      </c>
    </row>
    <row r="127" spans="9:10">
      <c r="I127" s="21" t="s">
        <v>896</v>
      </c>
      <c r="J127" s="21" t="s">
        <v>897</v>
      </c>
    </row>
    <row r="128" spans="9:10">
      <c r="I128" s="21" t="s">
        <v>898</v>
      </c>
      <c r="J128" s="21" t="s">
        <v>897</v>
      </c>
    </row>
    <row r="129" spans="9:10">
      <c r="I129" s="21" t="s">
        <v>899</v>
      </c>
      <c r="J129" s="21" t="s">
        <v>900</v>
      </c>
    </row>
    <row r="130" spans="9:10">
      <c r="I130" s="21" t="s">
        <v>901</v>
      </c>
      <c r="J130" s="21" t="s">
        <v>902</v>
      </c>
    </row>
    <row r="131" spans="9:10">
      <c r="I131" s="21" t="s">
        <v>903</v>
      </c>
      <c r="J131" s="21" t="s">
        <v>904</v>
      </c>
    </row>
    <row r="132" spans="9:10">
      <c r="I132" s="21" t="s">
        <v>905</v>
      </c>
      <c r="J132" s="21" t="s">
        <v>436</v>
      </c>
    </row>
    <row r="133" spans="9:10">
      <c r="I133" s="21" t="s">
        <v>906</v>
      </c>
      <c r="J133" s="21" t="s">
        <v>437</v>
      </c>
    </row>
    <row r="134" spans="9:10">
      <c r="I134" s="21" t="s">
        <v>907</v>
      </c>
      <c r="J134" s="21" t="s">
        <v>434</v>
      </c>
    </row>
    <row r="135" spans="9:10">
      <c r="I135" s="21" t="s">
        <v>908</v>
      </c>
      <c r="J135" s="21" t="s">
        <v>909</v>
      </c>
    </row>
    <row r="136" spans="9:10">
      <c r="I136" s="21" t="s">
        <v>910</v>
      </c>
      <c r="J136" s="21" t="s">
        <v>911</v>
      </c>
    </row>
    <row r="137" spans="9:10">
      <c r="I137" s="21" t="s">
        <v>912</v>
      </c>
      <c r="J137" s="21" t="s">
        <v>528</v>
      </c>
    </row>
    <row r="138" spans="9:10">
      <c r="I138" s="21" t="s">
        <v>913</v>
      </c>
      <c r="J138" s="21" t="s">
        <v>914</v>
      </c>
    </row>
    <row r="139" spans="9:10">
      <c r="I139" s="21" t="s">
        <v>915</v>
      </c>
      <c r="J139" s="21" t="s">
        <v>916</v>
      </c>
    </row>
    <row r="140" spans="9:10">
      <c r="I140" s="21" t="s">
        <v>917</v>
      </c>
      <c r="J140" s="21" t="s">
        <v>916</v>
      </c>
    </row>
    <row r="141" spans="9:10">
      <c r="I141" s="21" t="s">
        <v>918</v>
      </c>
      <c r="J141" s="21" t="s">
        <v>679</v>
      </c>
    </row>
    <row r="142" spans="9:10">
      <c r="I142" s="21" t="s">
        <v>919</v>
      </c>
      <c r="J142" s="21" t="s">
        <v>679</v>
      </c>
    </row>
    <row r="143" spans="9:10">
      <c r="I143" s="21" t="s">
        <v>920</v>
      </c>
      <c r="J143" s="21" t="s">
        <v>773</v>
      </c>
    </row>
    <row r="144" spans="9:10">
      <c r="I144" s="21" t="s">
        <v>921</v>
      </c>
      <c r="J144" s="21" t="s">
        <v>773</v>
      </c>
    </row>
    <row r="145" spans="9:10">
      <c r="I145" s="21" t="s">
        <v>922</v>
      </c>
      <c r="J145" s="21" t="s">
        <v>923</v>
      </c>
    </row>
    <row r="146" spans="9:10">
      <c r="I146" s="21" t="s">
        <v>924</v>
      </c>
      <c r="J146" s="21" t="s">
        <v>923</v>
      </c>
    </row>
    <row r="147" spans="9:10">
      <c r="I147" s="21" t="s">
        <v>925</v>
      </c>
      <c r="J147" s="21" t="s">
        <v>926</v>
      </c>
    </row>
    <row r="148" spans="9:10">
      <c r="I148" s="21" t="s">
        <v>927</v>
      </c>
      <c r="J148" s="21" t="s">
        <v>928</v>
      </c>
    </row>
    <row r="149" spans="9:10">
      <c r="I149" s="21" t="s">
        <v>929</v>
      </c>
      <c r="J149" s="21" t="s">
        <v>928</v>
      </c>
    </row>
    <row r="150" spans="9:10">
      <c r="I150" s="21" t="s">
        <v>930</v>
      </c>
      <c r="J150" s="21" t="s">
        <v>928</v>
      </c>
    </row>
    <row r="151" spans="9:10">
      <c r="I151" s="21" t="s">
        <v>931</v>
      </c>
      <c r="J151" s="21" t="s">
        <v>932</v>
      </c>
    </row>
    <row r="152" spans="9:10">
      <c r="I152" s="21" t="s">
        <v>933</v>
      </c>
      <c r="J152" s="21" t="s">
        <v>932</v>
      </c>
    </row>
    <row r="153" spans="9:10">
      <c r="I153" s="21" t="s">
        <v>934</v>
      </c>
      <c r="J153" s="21" t="s">
        <v>932</v>
      </c>
    </row>
    <row r="154" spans="9:10">
      <c r="I154" s="21" t="s">
        <v>289</v>
      </c>
      <c r="J154" s="21" t="s">
        <v>935</v>
      </c>
    </row>
    <row r="155" spans="9:10">
      <c r="I155" s="21" t="s">
        <v>290</v>
      </c>
      <c r="J155" s="21" t="s">
        <v>936</v>
      </c>
    </row>
    <row r="156" spans="9:10">
      <c r="I156" s="21" t="s">
        <v>937</v>
      </c>
      <c r="J156" s="21" t="s">
        <v>938</v>
      </c>
    </row>
    <row r="157" spans="9:10">
      <c r="I157" s="21" t="s">
        <v>939</v>
      </c>
      <c r="J157" s="21" t="s">
        <v>938</v>
      </c>
    </row>
    <row r="158" spans="9:10">
      <c r="I158" s="21" t="s">
        <v>940</v>
      </c>
      <c r="J158" s="21" t="s">
        <v>941</v>
      </c>
    </row>
    <row r="159" spans="9:10">
      <c r="I159" s="21" t="s">
        <v>942</v>
      </c>
      <c r="J159" s="21" t="s">
        <v>941</v>
      </c>
    </row>
    <row r="160" spans="9:10">
      <c r="I160" s="21" t="s">
        <v>943</v>
      </c>
      <c r="J160" s="21" t="s">
        <v>944</v>
      </c>
    </row>
    <row r="161" spans="9:10">
      <c r="I161" s="21" t="s">
        <v>945</v>
      </c>
      <c r="J161" s="21" t="s">
        <v>944</v>
      </c>
    </row>
    <row r="162" spans="9:10">
      <c r="I162" s="21" t="s">
        <v>461</v>
      </c>
      <c r="J162" s="21" t="s">
        <v>946</v>
      </c>
    </row>
    <row r="163" spans="9:10">
      <c r="I163" s="21" t="s">
        <v>462</v>
      </c>
      <c r="J163" s="21" t="s">
        <v>946</v>
      </c>
    </row>
    <row r="164" spans="9:10">
      <c r="I164" s="21" t="s">
        <v>463</v>
      </c>
      <c r="J164" s="21" t="s">
        <v>946</v>
      </c>
    </row>
    <row r="165" spans="9:10">
      <c r="I165" s="21" t="s">
        <v>464</v>
      </c>
      <c r="J165" s="21" t="s">
        <v>532</v>
      </c>
    </row>
    <row r="166" spans="9:10">
      <c r="I166" s="21" t="s">
        <v>947</v>
      </c>
      <c r="J166" s="21" t="s">
        <v>670</v>
      </c>
    </row>
    <row r="167" spans="9:10">
      <c r="I167" s="21" t="s">
        <v>948</v>
      </c>
      <c r="J167" s="21" t="s">
        <v>670</v>
      </c>
    </row>
    <row r="168" spans="9:10">
      <c r="I168" s="21" t="s">
        <v>949</v>
      </c>
      <c r="J168" s="21" t="s">
        <v>671</v>
      </c>
    </row>
    <row r="169" spans="9:10">
      <c r="I169" s="21" t="s">
        <v>950</v>
      </c>
      <c r="J169" s="21" t="s">
        <v>671</v>
      </c>
    </row>
    <row r="170" spans="9:10">
      <c r="I170" s="21" t="s">
        <v>951</v>
      </c>
      <c r="J170" s="21" t="s">
        <v>952</v>
      </c>
    </row>
    <row r="171" spans="9:10">
      <c r="I171" s="21" t="s">
        <v>953</v>
      </c>
      <c r="J171" s="21" t="s">
        <v>952</v>
      </c>
    </row>
    <row r="172" spans="9:10">
      <c r="I172" s="21" t="s">
        <v>954</v>
      </c>
      <c r="J172" s="21" t="s">
        <v>429</v>
      </c>
    </row>
    <row r="173" spans="9:10">
      <c r="I173" s="21" t="s">
        <v>955</v>
      </c>
      <c r="J173" s="21" t="s">
        <v>956</v>
      </c>
    </row>
    <row r="174" spans="9:10">
      <c r="I174" s="21" t="s">
        <v>957</v>
      </c>
      <c r="J174" s="21" t="s">
        <v>430</v>
      </c>
    </row>
    <row r="175" spans="9:10">
      <c r="I175" s="21" t="s">
        <v>958</v>
      </c>
      <c r="J175" s="21" t="s">
        <v>749</v>
      </c>
    </row>
    <row r="176" spans="9:10">
      <c r="I176" s="21" t="s">
        <v>959</v>
      </c>
      <c r="J176" s="21" t="s">
        <v>960</v>
      </c>
    </row>
    <row r="177" spans="9:10">
      <c r="I177" s="21" t="s">
        <v>961</v>
      </c>
      <c r="J177" s="21" t="s">
        <v>960</v>
      </c>
    </row>
    <row r="178" spans="9:10">
      <c r="I178" s="21" t="s">
        <v>962</v>
      </c>
      <c r="J178" s="21" t="s">
        <v>715</v>
      </c>
    </row>
    <row r="179" spans="9:10">
      <c r="I179" s="21" t="s">
        <v>963</v>
      </c>
      <c r="J179" s="21" t="s">
        <v>716</v>
      </c>
    </row>
    <row r="180" spans="9:10">
      <c r="I180" s="21" t="s">
        <v>964</v>
      </c>
      <c r="J180" s="21" t="s">
        <v>717</v>
      </c>
    </row>
    <row r="181" spans="9:10">
      <c r="I181" s="21" t="s">
        <v>965</v>
      </c>
      <c r="J181" s="21" t="s">
        <v>718</v>
      </c>
    </row>
    <row r="182" spans="9:10">
      <c r="I182" s="21" t="s">
        <v>966</v>
      </c>
      <c r="J182" s="21" t="s">
        <v>719</v>
      </c>
    </row>
    <row r="183" spans="9:10">
      <c r="I183" s="21" t="s">
        <v>967</v>
      </c>
      <c r="J183" s="21" t="s">
        <v>719</v>
      </c>
    </row>
    <row r="184" spans="9:10">
      <c r="I184" s="21" t="s">
        <v>968</v>
      </c>
      <c r="J184" s="21" t="s">
        <v>969</v>
      </c>
    </row>
    <row r="185" spans="9:10">
      <c r="I185" s="21" t="s">
        <v>970</v>
      </c>
      <c r="J185" s="21" t="s">
        <v>971</v>
      </c>
    </row>
    <row r="186" spans="9:10">
      <c r="I186" s="21" t="s">
        <v>972</v>
      </c>
      <c r="J186" s="21" t="s">
        <v>454</v>
      </c>
    </row>
    <row r="187" spans="9:10">
      <c r="I187" s="21" t="s">
        <v>973</v>
      </c>
      <c r="J187" s="21" t="s">
        <v>455</v>
      </c>
    </row>
    <row r="188" spans="9:10">
      <c r="I188" s="21" t="s">
        <v>974</v>
      </c>
      <c r="J188" s="21" t="s">
        <v>975</v>
      </c>
    </row>
    <row r="189" spans="9:10">
      <c r="I189" s="21" t="s">
        <v>976</v>
      </c>
      <c r="J189" s="21" t="s">
        <v>977</v>
      </c>
    </row>
    <row r="190" spans="9:10">
      <c r="I190" s="21" t="s">
        <v>978</v>
      </c>
      <c r="J190" s="21" t="s">
        <v>977</v>
      </c>
    </row>
    <row r="191" spans="9:10">
      <c r="I191" s="21" t="s">
        <v>979</v>
      </c>
      <c r="J191" s="21" t="s">
        <v>980</v>
      </c>
    </row>
    <row r="192" spans="9:10">
      <c r="I192" s="21" t="s">
        <v>981</v>
      </c>
      <c r="J192" s="21" t="s">
        <v>982</v>
      </c>
    </row>
    <row r="193" spans="9:10">
      <c r="I193" s="21" t="s">
        <v>983</v>
      </c>
      <c r="J193" s="21" t="s">
        <v>982</v>
      </c>
    </row>
    <row r="194" spans="9:10">
      <c r="I194" s="21" t="s">
        <v>984</v>
      </c>
      <c r="J194" s="21" t="s">
        <v>985</v>
      </c>
    </row>
    <row r="195" spans="9:10">
      <c r="I195" s="21" t="s">
        <v>986</v>
      </c>
      <c r="J195" s="21" t="s">
        <v>985</v>
      </c>
    </row>
    <row r="196" spans="9:10">
      <c r="I196" s="21" t="s">
        <v>987</v>
      </c>
      <c r="J196" s="21" t="s">
        <v>674</v>
      </c>
    </row>
    <row r="197" spans="9:10">
      <c r="I197" s="21" t="s">
        <v>988</v>
      </c>
      <c r="J197" s="21" t="s">
        <v>674</v>
      </c>
    </row>
    <row r="198" spans="9:10">
      <c r="I198" s="21" t="s">
        <v>989</v>
      </c>
      <c r="J198" s="21" t="s">
        <v>990</v>
      </c>
    </row>
    <row r="199" spans="9:10">
      <c r="I199" s="21" t="s">
        <v>991</v>
      </c>
      <c r="J199" s="21" t="s">
        <v>615</v>
      </c>
    </row>
    <row r="200" spans="9:10">
      <c r="I200" s="21" t="s">
        <v>992</v>
      </c>
      <c r="J200" s="21" t="s">
        <v>615</v>
      </c>
    </row>
    <row r="201" spans="9:10">
      <c r="I201" s="21" t="s">
        <v>993</v>
      </c>
      <c r="J201" s="21" t="s">
        <v>673</v>
      </c>
    </row>
    <row r="202" spans="9:10">
      <c r="I202" s="21" t="s">
        <v>994</v>
      </c>
      <c r="J202" s="21" t="s">
        <v>673</v>
      </c>
    </row>
    <row r="203" spans="9:10">
      <c r="I203" s="21" t="s">
        <v>995</v>
      </c>
      <c r="J203" s="21" t="s">
        <v>675</v>
      </c>
    </row>
    <row r="204" spans="9:10">
      <c r="I204" s="21" t="s">
        <v>996</v>
      </c>
      <c r="J204" s="21" t="s">
        <v>675</v>
      </c>
    </row>
    <row r="205" spans="9:10">
      <c r="I205" s="21" t="s">
        <v>997</v>
      </c>
      <c r="J205" s="21" t="s">
        <v>676</v>
      </c>
    </row>
    <row r="206" spans="9:10">
      <c r="I206" s="21" t="s">
        <v>998</v>
      </c>
      <c r="J206" s="21" t="s">
        <v>676</v>
      </c>
    </row>
    <row r="207" spans="9:10">
      <c r="I207" s="21" t="s">
        <v>999</v>
      </c>
      <c r="J207" s="21" t="s">
        <v>1000</v>
      </c>
    </row>
    <row r="208" spans="9:10">
      <c r="I208" s="21" t="s">
        <v>1001</v>
      </c>
      <c r="J208" s="21" t="s">
        <v>1000</v>
      </c>
    </row>
    <row r="209" spans="9:10">
      <c r="I209" s="21" t="s">
        <v>1002</v>
      </c>
      <c r="J209" s="21" t="s">
        <v>677</v>
      </c>
    </row>
    <row r="210" spans="9:10">
      <c r="I210" s="21" t="s">
        <v>1003</v>
      </c>
      <c r="J210" s="21" t="s">
        <v>677</v>
      </c>
    </row>
    <row r="211" spans="9:10">
      <c r="I211" s="21" t="s">
        <v>1004</v>
      </c>
      <c r="J211" s="21" t="s">
        <v>1005</v>
      </c>
    </row>
    <row r="212" spans="9:10">
      <c r="I212" s="21" t="s">
        <v>1006</v>
      </c>
      <c r="J212" s="21" t="s">
        <v>649</v>
      </c>
    </row>
    <row r="213" spans="9:10">
      <c r="I213" s="21" t="s">
        <v>1007</v>
      </c>
      <c r="J213" s="21" t="s">
        <v>650</v>
      </c>
    </row>
    <row r="214" spans="9:10">
      <c r="I214" s="21" t="s">
        <v>1008</v>
      </c>
      <c r="J214" s="21" t="s">
        <v>1009</v>
      </c>
    </row>
    <row r="215" spans="9:10">
      <c r="I215" s="21" t="s">
        <v>1010</v>
      </c>
      <c r="J215" s="21" t="s">
        <v>257</v>
      </c>
    </row>
    <row r="216" spans="9:10">
      <c r="I216" s="21" t="s">
        <v>1011</v>
      </c>
      <c r="J216" s="21" t="s">
        <v>1012</v>
      </c>
    </row>
    <row r="217" spans="9:10">
      <c r="I217" s="21" t="s">
        <v>1013</v>
      </c>
      <c r="J217" s="21" t="s">
        <v>1012</v>
      </c>
    </row>
    <row r="218" spans="9:10">
      <c r="I218" s="21" t="s">
        <v>1014</v>
      </c>
      <c r="J218" s="21" t="s">
        <v>672</v>
      </c>
    </row>
    <row r="219" spans="9:10">
      <c r="I219" s="21" t="s">
        <v>1015</v>
      </c>
      <c r="J219" s="21" t="s">
        <v>672</v>
      </c>
    </row>
    <row r="220" spans="9:10">
      <c r="I220" s="21" t="s">
        <v>465</v>
      </c>
      <c r="J220" s="21" t="s">
        <v>1016</v>
      </c>
    </row>
    <row r="221" spans="9:10">
      <c r="I221" s="21" t="s">
        <v>1017</v>
      </c>
      <c r="J221" s="21" t="s">
        <v>452</v>
      </c>
    </row>
    <row r="222" spans="9:10">
      <c r="I222" s="21" t="s">
        <v>1018</v>
      </c>
      <c r="J222" s="21" t="s">
        <v>1019</v>
      </c>
    </row>
    <row r="223" spans="9:10">
      <c r="I223" s="21" t="s">
        <v>1020</v>
      </c>
      <c r="J223" s="21" t="s">
        <v>1019</v>
      </c>
    </row>
    <row r="224" spans="9:10">
      <c r="I224" s="21" t="s">
        <v>1021</v>
      </c>
      <c r="J224" s="21" t="s">
        <v>1022</v>
      </c>
    </row>
    <row r="225" spans="9:10">
      <c r="I225" s="21" t="s">
        <v>1023</v>
      </c>
      <c r="J225" s="21" t="s">
        <v>1022</v>
      </c>
    </row>
    <row r="226" spans="9:10">
      <c r="I226" s="21" t="s">
        <v>1024</v>
      </c>
      <c r="J226" s="21" t="s">
        <v>1025</v>
      </c>
    </row>
    <row r="227" spans="9:10">
      <c r="I227" s="21" t="s">
        <v>1026</v>
      </c>
      <c r="J227" s="21" t="s">
        <v>1025</v>
      </c>
    </row>
    <row r="228" spans="9:10">
      <c r="I228" s="21" t="s">
        <v>1027</v>
      </c>
      <c r="J228" s="21" t="s">
        <v>1028</v>
      </c>
    </row>
    <row r="229" spans="9:10">
      <c r="I229" s="21" t="s">
        <v>1029</v>
      </c>
      <c r="J229" s="21" t="s">
        <v>1028</v>
      </c>
    </row>
    <row r="230" spans="9:10">
      <c r="I230" s="21" t="s">
        <v>1030</v>
      </c>
      <c r="J230" s="21" t="s">
        <v>613</v>
      </c>
    </row>
    <row r="231" spans="9:10">
      <c r="I231" s="21" t="s">
        <v>1031</v>
      </c>
      <c r="J231" s="21" t="s">
        <v>613</v>
      </c>
    </row>
    <row r="232" spans="9:10">
      <c r="I232" s="21" t="s">
        <v>1032</v>
      </c>
      <c r="J232" s="21" t="s">
        <v>614</v>
      </c>
    </row>
    <row r="233" spans="9:10">
      <c r="I233" s="21" t="s">
        <v>1033</v>
      </c>
      <c r="J233" s="21" t="s">
        <v>614</v>
      </c>
    </row>
    <row r="234" spans="9:10">
      <c r="I234" s="21" t="s">
        <v>1034</v>
      </c>
      <c r="J234" s="21" t="s">
        <v>1035</v>
      </c>
    </row>
    <row r="235" spans="9:10">
      <c r="I235" s="21" t="s">
        <v>1036</v>
      </c>
      <c r="J235" s="21" t="s">
        <v>1035</v>
      </c>
    </row>
    <row r="236" spans="9:10">
      <c r="I236" s="21" t="s">
        <v>466</v>
      </c>
      <c r="J236" s="21" t="s">
        <v>1037</v>
      </c>
    </row>
    <row r="237" spans="9:10">
      <c r="I237" s="21" t="s">
        <v>467</v>
      </c>
      <c r="J237" s="21" t="s">
        <v>189</v>
      </c>
    </row>
    <row r="238" spans="9:10">
      <c r="I238" s="21" t="s">
        <v>468</v>
      </c>
      <c r="J238" s="21" t="s">
        <v>189</v>
      </c>
    </row>
    <row r="239" spans="9:10">
      <c r="I239" s="21" t="s">
        <v>469</v>
      </c>
      <c r="J239" s="21" t="s">
        <v>189</v>
      </c>
    </row>
    <row r="240" spans="9:10">
      <c r="I240" s="21" t="s">
        <v>470</v>
      </c>
      <c r="J240" s="21" t="s">
        <v>1038</v>
      </c>
    </row>
    <row r="241" spans="9:10">
      <c r="I241" s="21" t="s">
        <v>471</v>
      </c>
      <c r="J241" s="21" t="s">
        <v>190</v>
      </c>
    </row>
    <row r="242" spans="9:10">
      <c r="I242" s="21" t="s">
        <v>472</v>
      </c>
      <c r="J242" s="21" t="s">
        <v>190</v>
      </c>
    </row>
    <row r="243" spans="9:10">
      <c r="I243" s="21" t="s">
        <v>1039</v>
      </c>
      <c r="J243" s="21" t="s">
        <v>191</v>
      </c>
    </row>
    <row r="244" spans="9:10">
      <c r="I244" s="21" t="s">
        <v>1040</v>
      </c>
      <c r="J244" s="21" t="s">
        <v>554</v>
      </c>
    </row>
    <row r="245" spans="9:10">
      <c r="I245" s="21" t="s">
        <v>1041</v>
      </c>
      <c r="J245" s="21" t="s">
        <v>555</v>
      </c>
    </row>
    <row r="246" spans="9:10">
      <c r="I246" s="21" t="s">
        <v>1042</v>
      </c>
      <c r="J246" s="21" t="s">
        <v>363</v>
      </c>
    </row>
    <row r="247" spans="9:10">
      <c r="I247" s="21" t="s">
        <v>1043</v>
      </c>
      <c r="J247" s="21" t="s">
        <v>556</v>
      </c>
    </row>
    <row r="248" spans="9:10">
      <c r="I248" s="21" t="s">
        <v>1044</v>
      </c>
      <c r="J248" s="21" t="s">
        <v>1045</v>
      </c>
    </row>
    <row r="249" spans="9:10">
      <c r="I249" s="21" t="s">
        <v>473</v>
      </c>
      <c r="J249" s="21" t="s">
        <v>535</v>
      </c>
    </row>
    <row r="250" spans="9:10">
      <c r="I250" s="21" t="s">
        <v>474</v>
      </c>
      <c r="J250" s="21" t="s">
        <v>535</v>
      </c>
    </row>
    <row r="251" spans="9:10">
      <c r="I251" s="21" t="s">
        <v>475</v>
      </c>
      <c r="J251" s="21" t="s">
        <v>536</v>
      </c>
    </row>
    <row r="252" spans="9:10">
      <c r="I252" s="21" t="s">
        <v>476</v>
      </c>
      <c r="J252" s="21" t="s">
        <v>557</v>
      </c>
    </row>
    <row r="253" spans="9:10">
      <c r="I253" s="21" t="s">
        <v>1046</v>
      </c>
      <c r="J253" s="21" t="s">
        <v>558</v>
      </c>
    </row>
    <row r="254" spans="9:10">
      <c r="I254" s="21" t="s">
        <v>1047</v>
      </c>
      <c r="J254" s="21" t="s">
        <v>538</v>
      </c>
    </row>
    <row r="255" spans="9:10">
      <c r="I255" s="21" t="s">
        <v>1048</v>
      </c>
      <c r="J255" s="21" t="s">
        <v>537</v>
      </c>
    </row>
    <row r="256" spans="9:10">
      <c r="I256" s="21" t="s">
        <v>477</v>
      </c>
      <c r="J256" s="21" t="s">
        <v>539</v>
      </c>
    </row>
    <row r="257" spans="9:10">
      <c r="I257" s="21" t="s">
        <v>1049</v>
      </c>
      <c r="J257" s="21" t="s">
        <v>559</v>
      </c>
    </row>
    <row r="258" spans="9:10">
      <c r="I258" s="21" t="s">
        <v>1050</v>
      </c>
      <c r="J258" s="21" t="s">
        <v>559</v>
      </c>
    </row>
    <row r="259" spans="9:10">
      <c r="I259" s="21" t="s">
        <v>1051</v>
      </c>
      <c r="J259" s="21" t="s">
        <v>559</v>
      </c>
    </row>
    <row r="260" spans="9:10">
      <c r="I260" s="21" t="s">
        <v>1052</v>
      </c>
      <c r="J260" s="21" t="s">
        <v>1053</v>
      </c>
    </row>
    <row r="261" spans="9:10">
      <c r="I261" s="21" t="s">
        <v>1054</v>
      </c>
      <c r="J261" s="21" t="s">
        <v>1055</v>
      </c>
    </row>
    <row r="262" spans="9:10">
      <c r="I262" s="21" t="s">
        <v>1056</v>
      </c>
      <c r="J262" s="21" t="s">
        <v>1055</v>
      </c>
    </row>
    <row r="263" spans="9:10">
      <c r="I263" s="21" t="s">
        <v>1057</v>
      </c>
      <c r="J263" s="21" t="s">
        <v>540</v>
      </c>
    </row>
    <row r="264" spans="9:10">
      <c r="I264" s="21" t="s">
        <v>1058</v>
      </c>
      <c r="J264" s="21" t="s">
        <v>540</v>
      </c>
    </row>
    <row r="265" spans="9:10">
      <c r="I265" s="21" t="s">
        <v>1059</v>
      </c>
      <c r="J265" s="21" t="s">
        <v>424</v>
      </c>
    </row>
    <row r="266" spans="9:10">
      <c r="I266" s="21" t="s">
        <v>1060</v>
      </c>
      <c r="J266" s="21" t="s">
        <v>424</v>
      </c>
    </row>
    <row r="267" spans="9:10">
      <c r="I267" s="21" t="s">
        <v>1061</v>
      </c>
      <c r="J267" s="21" t="s">
        <v>1062</v>
      </c>
    </row>
    <row r="268" spans="9:10">
      <c r="I268" s="21" t="s">
        <v>1063</v>
      </c>
      <c r="J268" s="21" t="s">
        <v>1064</v>
      </c>
    </row>
    <row r="269" spans="9:10">
      <c r="I269" s="21" t="s">
        <v>1065</v>
      </c>
      <c r="J269" s="21" t="s">
        <v>1066</v>
      </c>
    </row>
    <row r="270" spans="9:10">
      <c r="I270" s="21" t="s">
        <v>1067</v>
      </c>
      <c r="J270" s="21" t="s">
        <v>1068</v>
      </c>
    </row>
    <row r="271" spans="9:10">
      <c r="I271" s="21" t="s">
        <v>1069</v>
      </c>
      <c r="J271" s="21" t="s">
        <v>1068</v>
      </c>
    </row>
    <row r="272" spans="9:10">
      <c r="I272" s="21" t="s">
        <v>1070</v>
      </c>
      <c r="J272" s="21" t="s">
        <v>1071</v>
      </c>
    </row>
    <row r="273" spans="9:10">
      <c r="I273" s="21" t="s">
        <v>1072</v>
      </c>
      <c r="J273" s="21" t="s">
        <v>1071</v>
      </c>
    </row>
    <row r="274" spans="9:10">
      <c r="I274" s="21" t="s">
        <v>1073</v>
      </c>
      <c r="J274" s="21" t="s">
        <v>425</v>
      </c>
    </row>
    <row r="275" spans="9:10">
      <c r="I275" s="21" t="s">
        <v>1074</v>
      </c>
      <c r="J275" s="21" t="s">
        <v>1075</v>
      </c>
    </row>
    <row r="276" spans="9:10">
      <c r="I276" s="21" t="s">
        <v>1076</v>
      </c>
      <c r="J276" s="21" t="s">
        <v>1077</v>
      </c>
    </row>
    <row r="277" spans="9:10">
      <c r="I277" s="21" t="s">
        <v>478</v>
      </c>
      <c r="J277" s="21" t="s">
        <v>1078</v>
      </c>
    </row>
    <row r="278" spans="9:10">
      <c r="I278" s="21" t="s">
        <v>479</v>
      </c>
      <c r="J278" s="21" t="s">
        <v>1079</v>
      </c>
    </row>
    <row r="279" spans="9:10">
      <c r="I279" s="21" t="s">
        <v>480</v>
      </c>
      <c r="J279" s="21" t="s">
        <v>762</v>
      </c>
    </row>
    <row r="280" spans="9:10">
      <c r="I280" s="21" t="s">
        <v>481</v>
      </c>
      <c r="J280" s="21" t="s">
        <v>762</v>
      </c>
    </row>
    <row r="281" spans="9:10">
      <c r="I281" s="21" t="s">
        <v>482</v>
      </c>
      <c r="J281" s="21" t="s">
        <v>611</v>
      </c>
    </row>
    <row r="282" spans="9:10">
      <c r="I282" s="21" t="s">
        <v>483</v>
      </c>
      <c r="J282" s="21" t="s">
        <v>611</v>
      </c>
    </row>
    <row r="283" spans="9:10">
      <c r="I283" s="21" t="s">
        <v>484</v>
      </c>
      <c r="J283" s="21" t="s">
        <v>1080</v>
      </c>
    </row>
    <row r="284" spans="9:10">
      <c r="I284" s="21" t="s">
        <v>485</v>
      </c>
      <c r="J284" s="21" t="s">
        <v>1080</v>
      </c>
    </row>
    <row r="285" spans="9:10">
      <c r="I285" s="21" t="s">
        <v>1081</v>
      </c>
      <c r="J285" s="21" t="s">
        <v>763</v>
      </c>
    </row>
    <row r="286" spans="9:10">
      <c r="I286" s="21" t="s">
        <v>1082</v>
      </c>
      <c r="J286" s="21" t="s">
        <v>763</v>
      </c>
    </row>
    <row r="287" spans="9:10">
      <c r="I287" s="21" t="s">
        <v>1083</v>
      </c>
      <c r="J287" s="21" t="s">
        <v>1084</v>
      </c>
    </row>
    <row r="288" spans="9:10">
      <c r="I288" s="21" t="s">
        <v>1085</v>
      </c>
      <c r="J288" s="21" t="s">
        <v>612</v>
      </c>
    </row>
    <row r="289" spans="9:10">
      <c r="I289" s="21" t="s">
        <v>1086</v>
      </c>
      <c r="J289" s="21" t="s">
        <v>1087</v>
      </c>
    </row>
    <row r="290" spans="9:10">
      <c r="I290" s="21" t="s">
        <v>486</v>
      </c>
      <c r="J290" s="21" t="s">
        <v>1088</v>
      </c>
    </row>
    <row r="291" spans="9:10">
      <c r="I291" s="21" t="s">
        <v>1089</v>
      </c>
      <c r="J291" s="21" t="s">
        <v>1088</v>
      </c>
    </row>
    <row r="292" spans="9:10">
      <c r="I292" s="21" t="s">
        <v>1090</v>
      </c>
      <c r="J292" s="21" t="s">
        <v>1088</v>
      </c>
    </row>
    <row r="293" spans="9:10">
      <c r="I293" s="21" t="s">
        <v>487</v>
      </c>
      <c r="J293" s="21" t="s">
        <v>1091</v>
      </c>
    </row>
    <row r="294" spans="9:10">
      <c r="I294" s="21" t="s">
        <v>1092</v>
      </c>
      <c r="J294" s="21" t="s">
        <v>610</v>
      </c>
    </row>
    <row r="295" spans="9:10">
      <c r="I295" s="21" t="s">
        <v>1093</v>
      </c>
      <c r="J295" s="21" t="s">
        <v>610</v>
      </c>
    </row>
    <row r="296" spans="9:10">
      <c r="I296" s="21" t="s">
        <v>1094</v>
      </c>
      <c r="J296" s="21" t="s">
        <v>1095</v>
      </c>
    </row>
    <row r="297" spans="9:10">
      <c r="I297" s="21" t="s">
        <v>1096</v>
      </c>
      <c r="J297" s="21" t="s">
        <v>1095</v>
      </c>
    </row>
    <row r="298" spans="9:10">
      <c r="I298" s="21" t="s">
        <v>488</v>
      </c>
      <c r="J298" s="21" t="s">
        <v>1097</v>
      </c>
    </row>
    <row r="299" spans="9:10">
      <c r="I299" s="21" t="s">
        <v>489</v>
      </c>
      <c r="J299" s="21" t="s">
        <v>1098</v>
      </c>
    </row>
    <row r="300" spans="9:10">
      <c r="I300" s="21" t="s">
        <v>490</v>
      </c>
      <c r="J300" s="21" t="s">
        <v>1099</v>
      </c>
    </row>
    <row r="301" spans="9:10">
      <c r="I301" s="21" t="s">
        <v>1100</v>
      </c>
      <c r="J301" s="21" t="s">
        <v>457</v>
      </c>
    </row>
    <row r="302" spans="9:10">
      <c r="I302" s="21" t="s">
        <v>1101</v>
      </c>
      <c r="J302" s="21" t="s">
        <v>456</v>
      </c>
    </row>
    <row r="303" spans="9:10">
      <c r="I303" s="21" t="s">
        <v>491</v>
      </c>
      <c r="J303" s="21" t="s">
        <v>1102</v>
      </c>
    </row>
    <row r="304" spans="9:10">
      <c r="I304" s="21" t="s">
        <v>1103</v>
      </c>
      <c r="J304" s="21" t="s">
        <v>1104</v>
      </c>
    </row>
    <row r="305" spans="9:10">
      <c r="I305" s="21" t="s">
        <v>1105</v>
      </c>
      <c r="J305" s="21" t="s">
        <v>776</v>
      </c>
    </row>
    <row r="306" spans="9:10">
      <c r="I306" s="21" t="s">
        <v>492</v>
      </c>
      <c r="J306" s="21" t="s">
        <v>777</v>
      </c>
    </row>
    <row r="307" spans="9:10">
      <c r="I307" s="21" t="s">
        <v>493</v>
      </c>
      <c r="J307" s="21" t="s">
        <v>777</v>
      </c>
    </row>
    <row r="308" spans="9:10">
      <c r="I308" s="21" t="s">
        <v>494</v>
      </c>
      <c r="J308" s="21" t="s">
        <v>777</v>
      </c>
    </row>
    <row r="309" spans="9:10">
      <c r="I309" s="21" t="s">
        <v>495</v>
      </c>
      <c r="J309" s="21" t="s">
        <v>1106</v>
      </c>
    </row>
    <row r="310" spans="9:10">
      <c r="I310" s="21" t="s">
        <v>1107</v>
      </c>
      <c r="J310" s="21" t="s">
        <v>1108</v>
      </c>
    </row>
    <row r="311" spans="9:10">
      <c r="I311" s="21" t="s">
        <v>1109</v>
      </c>
      <c r="J311" s="21" t="s">
        <v>1108</v>
      </c>
    </row>
    <row r="312" spans="9:10">
      <c r="I312" s="21" t="s">
        <v>1110</v>
      </c>
      <c r="J312" s="21" t="s">
        <v>1108</v>
      </c>
    </row>
    <row r="313" spans="9:10">
      <c r="I313" s="21" t="s">
        <v>1111</v>
      </c>
      <c r="J313" s="21" t="s">
        <v>1112</v>
      </c>
    </row>
    <row r="314" spans="9:10">
      <c r="I314" s="21" t="s">
        <v>1113</v>
      </c>
      <c r="J314" s="21" t="s">
        <v>1114</v>
      </c>
    </row>
    <row r="315" spans="9:10">
      <c r="I315" s="21" t="s">
        <v>1115</v>
      </c>
      <c r="J315" s="21" t="s">
        <v>1114</v>
      </c>
    </row>
    <row r="316" spans="9:10">
      <c r="I316" s="21" t="s">
        <v>1116</v>
      </c>
      <c r="J316" s="21" t="s">
        <v>1117</v>
      </c>
    </row>
    <row r="317" spans="9:10">
      <c r="I317" s="21" t="s">
        <v>1118</v>
      </c>
      <c r="J317" s="21" t="s">
        <v>1117</v>
      </c>
    </row>
    <row r="318" spans="9:10">
      <c r="I318" s="21" t="s">
        <v>1119</v>
      </c>
      <c r="J318" s="21" t="s">
        <v>754</v>
      </c>
    </row>
    <row r="319" spans="9:10">
      <c r="I319" s="21" t="s">
        <v>1120</v>
      </c>
      <c r="J319" s="21" t="s">
        <v>1121</v>
      </c>
    </row>
    <row r="320" spans="9:10">
      <c r="I320" s="21" t="s">
        <v>1122</v>
      </c>
      <c r="J320" s="21" t="s">
        <v>1123</v>
      </c>
    </row>
    <row r="321" spans="9:10">
      <c r="I321" s="21" t="s">
        <v>1124</v>
      </c>
      <c r="J321" s="21" t="s">
        <v>332</v>
      </c>
    </row>
    <row r="322" spans="9:10">
      <c r="I322" s="21" t="s">
        <v>1125</v>
      </c>
      <c r="J322" s="21" t="s">
        <v>332</v>
      </c>
    </row>
    <row r="323" spans="9:10">
      <c r="I323" s="21" t="s">
        <v>1126</v>
      </c>
      <c r="J323" s="21" t="s">
        <v>1127</v>
      </c>
    </row>
    <row r="324" spans="9:10">
      <c r="I324" s="21" t="s">
        <v>1128</v>
      </c>
      <c r="J324" s="21" t="s">
        <v>344</v>
      </c>
    </row>
    <row r="325" spans="9:10">
      <c r="I325" s="21" t="s">
        <v>1129</v>
      </c>
      <c r="J325" s="21" t="s">
        <v>756</v>
      </c>
    </row>
    <row r="326" spans="9:10">
      <c r="I326" s="21" t="s">
        <v>1130</v>
      </c>
      <c r="J326" s="21" t="s">
        <v>755</v>
      </c>
    </row>
    <row r="327" spans="9:10">
      <c r="I327" s="21" t="s">
        <v>496</v>
      </c>
      <c r="J327" s="21" t="s">
        <v>1131</v>
      </c>
    </row>
    <row r="328" spans="9:10">
      <c r="I328" s="21" t="s">
        <v>497</v>
      </c>
      <c r="J328" s="21" t="s">
        <v>757</v>
      </c>
    </row>
    <row r="329" spans="9:10">
      <c r="I329" s="21" t="s">
        <v>498</v>
      </c>
      <c r="J329" s="21" t="s">
        <v>758</v>
      </c>
    </row>
    <row r="330" spans="9:10">
      <c r="I330" s="21" t="s">
        <v>499</v>
      </c>
      <c r="J330" s="21" t="s">
        <v>758</v>
      </c>
    </row>
    <row r="331" spans="9:10">
      <c r="I331" s="21" t="s">
        <v>500</v>
      </c>
      <c r="J331" s="21" t="s">
        <v>345</v>
      </c>
    </row>
    <row r="332" spans="9:10">
      <c r="I332" s="21" t="s">
        <v>501</v>
      </c>
      <c r="J332" s="21" t="s">
        <v>345</v>
      </c>
    </row>
    <row r="333" spans="9:10">
      <c r="I333" s="21" t="s">
        <v>502</v>
      </c>
      <c r="J333" s="21" t="s">
        <v>346</v>
      </c>
    </row>
    <row r="334" spans="9:10">
      <c r="I334" s="21" t="s">
        <v>503</v>
      </c>
      <c r="J334" s="21" t="s">
        <v>347</v>
      </c>
    </row>
    <row r="335" spans="9:10">
      <c r="I335" s="21" t="s">
        <v>504</v>
      </c>
      <c r="J335" s="21" t="s">
        <v>347</v>
      </c>
    </row>
    <row r="336" spans="9:10">
      <c r="I336" s="21" t="s">
        <v>505</v>
      </c>
      <c r="J336" s="21" t="s">
        <v>759</v>
      </c>
    </row>
    <row r="337" spans="9:10">
      <c r="I337" s="21" t="s">
        <v>506</v>
      </c>
      <c r="J337" s="21" t="s">
        <v>759</v>
      </c>
    </row>
    <row r="338" spans="9:10">
      <c r="I338" s="21" t="s">
        <v>507</v>
      </c>
      <c r="J338" s="21" t="s">
        <v>1132</v>
      </c>
    </row>
    <row r="339" spans="9:10">
      <c r="I339" s="21" t="s">
        <v>508</v>
      </c>
      <c r="J339" s="21" t="s">
        <v>1132</v>
      </c>
    </row>
    <row r="340" spans="9:10">
      <c r="I340" s="21" t="s">
        <v>509</v>
      </c>
      <c r="J340" s="21" t="s">
        <v>569</v>
      </c>
    </row>
    <row r="341" spans="9:10">
      <c r="I341" s="21" t="s">
        <v>510</v>
      </c>
      <c r="J341" s="21" t="s">
        <v>569</v>
      </c>
    </row>
    <row r="342" spans="9:10">
      <c r="I342" s="21" t="s">
        <v>1133</v>
      </c>
      <c r="J342" s="21" t="s">
        <v>760</v>
      </c>
    </row>
    <row r="343" spans="9:10">
      <c r="I343" s="21" t="s">
        <v>1134</v>
      </c>
      <c r="J343" s="21" t="s">
        <v>760</v>
      </c>
    </row>
    <row r="344" spans="9:10">
      <c r="I344" s="21" t="s">
        <v>617</v>
      </c>
      <c r="J344" s="21" t="s">
        <v>1135</v>
      </c>
    </row>
    <row r="345" spans="9:10">
      <c r="I345" s="21" t="s">
        <v>618</v>
      </c>
      <c r="J345" s="21" t="s">
        <v>1136</v>
      </c>
    </row>
    <row r="346" spans="9:10">
      <c r="I346" s="21" t="s">
        <v>1137</v>
      </c>
      <c r="J346" s="21" t="s">
        <v>336</v>
      </c>
    </row>
    <row r="347" spans="9:10">
      <c r="I347" s="21" t="s">
        <v>1138</v>
      </c>
      <c r="J347" s="21" t="s">
        <v>336</v>
      </c>
    </row>
    <row r="348" spans="9:10">
      <c r="I348" s="21" t="s">
        <v>1139</v>
      </c>
      <c r="J348" s="21" t="s">
        <v>1140</v>
      </c>
    </row>
    <row r="349" spans="9:10">
      <c r="I349" s="21" t="s">
        <v>1141</v>
      </c>
      <c r="J349" s="21" t="s">
        <v>1142</v>
      </c>
    </row>
    <row r="350" spans="9:10">
      <c r="I350" s="21" t="s">
        <v>1143</v>
      </c>
      <c r="J350" s="21" t="s">
        <v>1144</v>
      </c>
    </row>
    <row r="351" spans="9:10">
      <c r="I351" s="21" t="s">
        <v>1145</v>
      </c>
      <c r="J351" s="21" t="s">
        <v>1146</v>
      </c>
    </row>
    <row r="352" spans="9:10">
      <c r="I352" s="21" t="s">
        <v>1147</v>
      </c>
      <c r="J352" s="21" t="s">
        <v>1146</v>
      </c>
    </row>
    <row r="353" spans="9:10">
      <c r="I353" s="21" t="s">
        <v>1148</v>
      </c>
      <c r="J353" s="21" t="s">
        <v>1149</v>
      </c>
    </row>
    <row r="354" spans="9:10">
      <c r="I354" s="21" t="s">
        <v>1150</v>
      </c>
      <c r="J354" s="21" t="s">
        <v>1149</v>
      </c>
    </row>
    <row r="355" spans="9:10">
      <c r="I355" s="21" t="s">
        <v>619</v>
      </c>
      <c r="J355" s="21" t="s">
        <v>1151</v>
      </c>
    </row>
    <row r="356" spans="9:10">
      <c r="I356" s="21" t="s">
        <v>1152</v>
      </c>
      <c r="J356" s="21" t="s">
        <v>1151</v>
      </c>
    </row>
    <row r="357" spans="9:10">
      <c r="I357" s="21" t="s">
        <v>1153</v>
      </c>
      <c r="J357" s="21" t="s">
        <v>1151</v>
      </c>
    </row>
    <row r="358" spans="9:10">
      <c r="I358" s="21" t="s">
        <v>620</v>
      </c>
      <c r="J358" s="21" t="s">
        <v>1154</v>
      </c>
    </row>
    <row r="359" spans="9:10">
      <c r="I359" s="21" t="s">
        <v>621</v>
      </c>
      <c r="J359" s="21" t="s">
        <v>720</v>
      </c>
    </row>
    <row r="360" spans="9:10">
      <c r="I360" s="21" t="s">
        <v>622</v>
      </c>
      <c r="J360" s="21" t="s">
        <v>720</v>
      </c>
    </row>
    <row r="361" spans="9:10">
      <c r="I361" s="21" t="s">
        <v>1155</v>
      </c>
      <c r="J361" s="21" t="s">
        <v>720</v>
      </c>
    </row>
    <row r="362" spans="9:10">
      <c r="I362" s="21" t="s">
        <v>623</v>
      </c>
      <c r="J362" s="21" t="s">
        <v>1156</v>
      </c>
    </row>
    <row r="363" spans="9:10">
      <c r="I363" s="21" t="s">
        <v>624</v>
      </c>
      <c r="J363" s="21" t="s">
        <v>1156</v>
      </c>
    </row>
    <row r="364" spans="9:10">
      <c r="I364" s="21" t="s">
        <v>625</v>
      </c>
      <c r="J364" s="21" t="s">
        <v>1157</v>
      </c>
    </row>
    <row r="365" spans="9:10">
      <c r="I365" s="21" t="s">
        <v>626</v>
      </c>
      <c r="J365" s="21" t="s">
        <v>678</v>
      </c>
    </row>
    <row r="366" spans="9:10">
      <c r="I366" s="21" t="s">
        <v>1158</v>
      </c>
      <c r="J366" s="21" t="s">
        <v>1159</v>
      </c>
    </row>
    <row r="367" spans="9:10">
      <c r="I367" s="21" t="s">
        <v>627</v>
      </c>
      <c r="J367" s="21" t="s">
        <v>1160</v>
      </c>
    </row>
    <row r="368" spans="9:10">
      <c r="I368" s="21" t="s">
        <v>628</v>
      </c>
      <c r="J368" s="21" t="s">
        <v>1161</v>
      </c>
    </row>
    <row r="369" spans="9:10">
      <c r="I369" s="21" t="s">
        <v>1162</v>
      </c>
      <c r="J369" s="21" t="s">
        <v>333</v>
      </c>
    </row>
    <row r="370" spans="9:10">
      <c r="I370" s="21" t="s">
        <v>1163</v>
      </c>
      <c r="J370" s="21" t="s">
        <v>333</v>
      </c>
    </row>
    <row r="371" spans="9:10">
      <c r="I371" s="21" t="s">
        <v>1164</v>
      </c>
      <c r="J371" s="21" t="s">
        <v>334</v>
      </c>
    </row>
    <row r="372" spans="9:10">
      <c r="I372" s="21" t="s">
        <v>1165</v>
      </c>
      <c r="J372" s="21" t="s">
        <v>334</v>
      </c>
    </row>
    <row r="373" spans="9:10">
      <c r="I373" s="21" t="s">
        <v>1166</v>
      </c>
      <c r="J373" s="21" t="s">
        <v>541</v>
      </c>
    </row>
    <row r="374" spans="9:10">
      <c r="I374" s="21" t="s">
        <v>1167</v>
      </c>
      <c r="J374" s="21" t="s">
        <v>541</v>
      </c>
    </row>
    <row r="375" spans="9:10">
      <c r="I375" s="21" t="s">
        <v>1168</v>
      </c>
      <c r="J375" s="21" t="s">
        <v>335</v>
      </c>
    </row>
    <row r="376" spans="9:10">
      <c r="I376" s="21" t="s">
        <v>1169</v>
      </c>
      <c r="J376" s="21" t="s">
        <v>1170</v>
      </c>
    </row>
    <row r="377" spans="9:10">
      <c r="I377" s="21" t="s">
        <v>1171</v>
      </c>
      <c r="J377" s="21" t="s">
        <v>1172</v>
      </c>
    </row>
    <row r="378" spans="9:10">
      <c r="I378" s="21" t="s">
        <v>1173</v>
      </c>
      <c r="J378" s="21" t="s">
        <v>707</v>
      </c>
    </row>
    <row r="379" spans="9:10">
      <c r="I379" s="21" t="s">
        <v>1174</v>
      </c>
      <c r="J379" s="21" t="s">
        <v>708</v>
      </c>
    </row>
    <row r="380" spans="9:10">
      <c r="I380" s="21" t="s">
        <v>1175</v>
      </c>
      <c r="J380" s="21" t="s">
        <v>709</v>
      </c>
    </row>
    <row r="381" spans="9:10">
      <c r="I381" s="21" t="s">
        <v>1176</v>
      </c>
      <c r="J381" s="21" t="s">
        <v>710</v>
      </c>
    </row>
    <row r="382" spans="9:10">
      <c r="I382" s="21" t="s">
        <v>1177</v>
      </c>
      <c r="J382" s="21" t="s">
        <v>710</v>
      </c>
    </row>
    <row r="383" spans="9:10">
      <c r="I383" s="21" t="s">
        <v>1178</v>
      </c>
      <c r="J383" s="21" t="s">
        <v>648</v>
      </c>
    </row>
    <row r="384" spans="9:10">
      <c r="I384" s="21" t="s">
        <v>1179</v>
      </c>
      <c r="J384" s="21" t="s">
        <v>648</v>
      </c>
    </row>
    <row r="385" spans="9:10">
      <c r="I385" s="21" t="s">
        <v>629</v>
      </c>
      <c r="J385" s="21" t="s">
        <v>585</v>
      </c>
    </row>
    <row r="386" spans="9:10">
      <c r="I386" s="21" t="s">
        <v>630</v>
      </c>
      <c r="J386" s="21" t="s">
        <v>585</v>
      </c>
    </row>
    <row r="387" spans="9:10">
      <c r="I387" s="21" t="s">
        <v>631</v>
      </c>
      <c r="J387" s="21" t="s">
        <v>585</v>
      </c>
    </row>
    <row r="388" spans="9:10">
      <c r="I388" s="21" t="s">
        <v>632</v>
      </c>
      <c r="J388" s="21" t="s">
        <v>542</v>
      </c>
    </row>
    <row r="389" spans="9:10">
      <c r="I389" s="21" t="s">
        <v>633</v>
      </c>
      <c r="J389" s="21" t="s">
        <v>542</v>
      </c>
    </row>
    <row r="390" spans="9:10">
      <c r="I390" s="21" t="s">
        <v>634</v>
      </c>
      <c r="J390" s="21" t="s">
        <v>721</v>
      </c>
    </row>
    <row r="391" spans="9:10">
      <c r="I391" s="21" t="s">
        <v>635</v>
      </c>
      <c r="J391" s="21" t="s">
        <v>729</v>
      </c>
    </row>
    <row r="392" spans="9:10">
      <c r="I392" s="21" t="s">
        <v>636</v>
      </c>
      <c r="J392" s="21" t="s">
        <v>752</v>
      </c>
    </row>
    <row r="393" spans="9:10">
      <c r="I393" s="21" t="s">
        <v>1180</v>
      </c>
      <c r="J393" s="21" t="s">
        <v>753</v>
      </c>
    </row>
    <row r="394" spans="9:10">
      <c r="I394" s="21" t="s">
        <v>1181</v>
      </c>
      <c r="J394" s="21" t="s">
        <v>753</v>
      </c>
    </row>
    <row r="395" spans="9:10">
      <c r="I395" s="21" t="s">
        <v>1182</v>
      </c>
      <c r="J395" s="21" t="s">
        <v>595</v>
      </c>
    </row>
    <row r="396" spans="9:10">
      <c r="I396" s="21" t="s">
        <v>1183</v>
      </c>
      <c r="J396" s="21" t="s">
        <v>595</v>
      </c>
    </row>
    <row r="397" spans="9:10">
      <c r="I397" s="21" t="s">
        <v>637</v>
      </c>
      <c r="J397" s="21" t="s">
        <v>1184</v>
      </c>
    </row>
    <row r="398" spans="9:10">
      <c r="I398" s="21" t="s">
        <v>638</v>
      </c>
      <c r="J398" s="21" t="s">
        <v>706</v>
      </c>
    </row>
    <row r="399" spans="9:10">
      <c r="I399" s="21" t="s">
        <v>639</v>
      </c>
      <c r="J399" s="21" t="s">
        <v>1185</v>
      </c>
    </row>
    <row r="400" spans="9:10">
      <c r="I400" s="21" t="s">
        <v>640</v>
      </c>
      <c r="J400" s="21" t="s">
        <v>422</v>
      </c>
    </row>
    <row r="401" spans="9:10">
      <c r="I401" s="21" t="s">
        <v>641</v>
      </c>
      <c r="J401" s="21" t="s">
        <v>1186</v>
      </c>
    </row>
    <row r="402" spans="9:10">
      <c r="I402" s="21" t="s">
        <v>642</v>
      </c>
      <c r="J402" s="21" t="s">
        <v>1186</v>
      </c>
    </row>
    <row r="403" spans="9:10">
      <c r="I403" s="21" t="s">
        <v>1187</v>
      </c>
      <c r="J403" s="21" t="s">
        <v>577</v>
      </c>
    </row>
    <row r="404" spans="9:10">
      <c r="I404" s="21" t="s">
        <v>1188</v>
      </c>
      <c r="J404" s="21" t="s">
        <v>577</v>
      </c>
    </row>
    <row r="405" spans="9:10">
      <c r="I405" s="21" t="s">
        <v>1189</v>
      </c>
      <c r="J405" s="21" t="s">
        <v>668</v>
      </c>
    </row>
    <row r="406" spans="9:10">
      <c r="I406" s="21" t="s">
        <v>1190</v>
      </c>
      <c r="J406" s="21" t="s">
        <v>596</v>
      </c>
    </row>
    <row r="407" spans="9:10">
      <c r="I407" s="21" t="s">
        <v>1191</v>
      </c>
      <c r="J407" s="21" t="s">
        <v>1192</v>
      </c>
    </row>
    <row r="408" spans="9:10">
      <c r="I408" s="21" t="s">
        <v>1193</v>
      </c>
      <c r="J408" s="21" t="s">
        <v>1194</v>
      </c>
    </row>
    <row r="409" spans="9:10">
      <c r="I409" s="21" t="s">
        <v>1195</v>
      </c>
      <c r="J409" s="21" t="s">
        <v>705</v>
      </c>
    </row>
    <row r="410" spans="9:10">
      <c r="I410" s="21" t="s">
        <v>1196</v>
      </c>
      <c r="J410" s="21" t="s">
        <v>438</v>
      </c>
    </row>
    <row r="411" spans="9:10">
      <c r="I411" s="21" t="s">
        <v>1197</v>
      </c>
      <c r="J411" s="21" t="s">
        <v>438</v>
      </c>
    </row>
    <row r="412" spans="9:10">
      <c r="I412" s="21" t="s">
        <v>1198</v>
      </c>
      <c r="J412" s="21" t="s">
        <v>438</v>
      </c>
    </row>
    <row r="413" spans="9:10">
      <c r="I413" s="21" t="s">
        <v>643</v>
      </c>
      <c r="J413" s="21" t="s">
        <v>1199</v>
      </c>
    </row>
    <row r="414" spans="9:10">
      <c r="I414" s="21" t="s">
        <v>292</v>
      </c>
      <c r="J414" s="21" t="s">
        <v>751</v>
      </c>
    </row>
    <row r="415" spans="9:10">
      <c r="I415" s="21" t="s">
        <v>1200</v>
      </c>
      <c r="J415" s="21" t="s">
        <v>751</v>
      </c>
    </row>
    <row r="416" spans="9:10">
      <c r="I416" s="21" t="s">
        <v>1201</v>
      </c>
      <c r="J416" s="21" t="s">
        <v>751</v>
      </c>
    </row>
    <row r="417" spans="9:10">
      <c r="I417" s="21" t="s">
        <v>293</v>
      </c>
      <c r="J417" s="21" t="s">
        <v>1202</v>
      </c>
    </row>
    <row r="418" spans="9:10">
      <c r="I418" s="21" t="s">
        <v>1203</v>
      </c>
      <c r="J418" s="21" t="s">
        <v>1202</v>
      </c>
    </row>
    <row r="419" spans="9:10">
      <c r="I419" s="21" t="s">
        <v>1204</v>
      </c>
      <c r="J419" s="21" t="s">
        <v>450</v>
      </c>
    </row>
    <row r="420" spans="9:10">
      <c r="I420" s="21" t="s">
        <v>1205</v>
      </c>
      <c r="J420" s="21" t="s">
        <v>451</v>
      </c>
    </row>
    <row r="421" spans="9:10">
      <c r="I421" s="21" t="s">
        <v>1206</v>
      </c>
      <c r="J421" s="21" t="s">
        <v>1207</v>
      </c>
    </row>
    <row r="422" spans="9:10">
      <c r="I422" s="21" t="s">
        <v>294</v>
      </c>
      <c r="J422" s="21" t="s">
        <v>1208</v>
      </c>
    </row>
    <row r="423" spans="9:10">
      <c r="I423" s="21" t="s">
        <v>295</v>
      </c>
      <c r="J423" s="21" t="s">
        <v>609</v>
      </c>
    </row>
    <row r="424" spans="9:10">
      <c r="I424" s="21" t="s">
        <v>296</v>
      </c>
      <c r="J424" s="21" t="s">
        <v>1209</v>
      </c>
    </row>
    <row r="425" spans="9:10">
      <c r="I425" s="21" t="s">
        <v>1210</v>
      </c>
      <c r="J425" s="21" t="s">
        <v>439</v>
      </c>
    </row>
    <row r="426" spans="9:10">
      <c r="I426" s="21" t="s">
        <v>1211</v>
      </c>
      <c r="J426" s="21" t="s">
        <v>440</v>
      </c>
    </row>
    <row r="427" spans="9:10">
      <c r="I427" s="21" t="s">
        <v>1212</v>
      </c>
      <c r="J427" s="21" t="s">
        <v>253</v>
      </c>
    </row>
    <row r="428" spans="9:10">
      <c r="I428" s="21" t="s">
        <v>1213</v>
      </c>
      <c r="J428" s="21" t="s">
        <v>255</v>
      </c>
    </row>
    <row r="429" spans="9:10">
      <c r="I429" s="21" t="s">
        <v>1214</v>
      </c>
      <c r="J429" s="21" t="s">
        <v>1215</v>
      </c>
    </row>
    <row r="430" spans="9:10">
      <c r="I430" s="21" t="s">
        <v>297</v>
      </c>
      <c r="J430" s="21" t="s">
        <v>256</v>
      </c>
    </row>
    <row r="431" spans="9:10">
      <c r="I431" s="21" t="s">
        <v>298</v>
      </c>
      <c r="J431" s="21" t="s">
        <v>441</v>
      </c>
    </row>
    <row r="432" spans="9:10">
      <c r="I432" s="21" t="s">
        <v>299</v>
      </c>
      <c r="J432" s="21" t="s">
        <v>441</v>
      </c>
    </row>
    <row r="433" spans="9:10">
      <c r="I433" s="21" t="s">
        <v>300</v>
      </c>
      <c r="J433" s="21" t="s">
        <v>1216</v>
      </c>
    </row>
    <row r="434" spans="9:10">
      <c r="I434" s="21" t="s">
        <v>301</v>
      </c>
      <c r="J434" s="21" t="s">
        <v>1216</v>
      </c>
    </row>
    <row r="435" spans="9:10">
      <c r="I435" s="21" t="s">
        <v>302</v>
      </c>
      <c r="J435" s="21" t="s">
        <v>442</v>
      </c>
    </row>
    <row r="436" spans="9:10">
      <c r="I436" s="21" t="s">
        <v>303</v>
      </c>
      <c r="J436" s="21" t="s">
        <v>442</v>
      </c>
    </row>
    <row r="437" spans="9:10">
      <c r="I437" s="21" t="s">
        <v>1217</v>
      </c>
      <c r="J437" s="21" t="s">
        <v>258</v>
      </c>
    </row>
    <row r="438" spans="9:10">
      <c r="I438" s="21" t="s">
        <v>1218</v>
      </c>
      <c r="J438" s="21" t="s">
        <v>258</v>
      </c>
    </row>
    <row r="439" spans="9:10">
      <c r="I439" s="21" t="s">
        <v>304</v>
      </c>
      <c r="J439" s="21" t="s">
        <v>1219</v>
      </c>
    </row>
    <row r="440" spans="9:10">
      <c r="I440" s="21" t="s">
        <v>305</v>
      </c>
      <c r="J440" s="21" t="s">
        <v>259</v>
      </c>
    </row>
    <row r="441" spans="9:10">
      <c r="I441" s="21" t="s">
        <v>1220</v>
      </c>
      <c r="J441" s="21" t="s">
        <v>443</v>
      </c>
    </row>
    <row r="442" spans="9:10">
      <c r="I442" s="21" t="s">
        <v>1221</v>
      </c>
      <c r="J442" s="21" t="s">
        <v>443</v>
      </c>
    </row>
    <row r="443" spans="9:10">
      <c r="I443" s="21" t="s">
        <v>1222</v>
      </c>
      <c r="J443" s="21" t="s">
        <v>444</v>
      </c>
    </row>
    <row r="444" spans="9:10">
      <c r="I444" s="21" t="s">
        <v>1223</v>
      </c>
      <c r="J444" s="21" t="s">
        <v>444</v>
      </c>
    </row>
    <row r="445" spans="9:10">
      <c r="I445" s="21" t="s">
        <v>1224</v>
      </c>
      <c r="J445" s="21" t="s">
        <v>445</v>
      </c>
    </row>
    <row r="446" spans="9:10">
      <c r="I446" s="21" t="s">
        <v>1225</v>
      </c>
      <c r="J446" s="21" t="s">
        <v>234</v>
      </c>
    </row>
    <row r="447" spans="9:10">
      <c r="I447" s="21" t="s">
        <v>1226</v>
      </c>
      <c r="J447" s="21" t="s">
        <v>446</v>
      </c>
    </row>
    <row r="448" spans="9:10">
      <c r="I448" s="21" t="s">
        <v>1227</v>
      </c>
      <c r="J448" s="21" t="s">
        <v>447</v>
      </c>
    </row>
    <row r="449" spans="9:10">
      <c r="I449" s="21" t="s">
        <v>1228</v>
      </c>
      <c r="J449" s="21" t="s">
        <v>447</v>
      </c>
    </row>
    <row r="450" spans="9:10">
      <c r="I450" s="21" t="s">
        <v>1229</v>
      </c>
      <c r="J450" s="21" t="s">
        <v>448</v>
      </c>
    </row>
    <row r="451" spans="9:10">
      <c r="I451" s="21" t="s">
        <v>1230</v>
      </c>
      <c r="J451" s="21" t="s">
        <v>608</v>
      </c>
    </row>
    <row r="452" spans="9:10">
      <c r="I452" s="21" t="s">
        <v>1231</v>
      </c>
      <c r="J452" s="21" t="s">
        <v>1232</v>
      </c>
    </row>
    <row r="453" spans="9:10">
      <c r="I453" s="21" t="s">
        <v>1233</v>
      </c>
      <c r="J453" s="21" t="s">
        <v>1234</v>
      </c>
    </row>
    <row r="454" spans="9:10">
      <c r="I454" s="21" t="s">
        <v>306</v>
      </c>
      <c r="J454" s="21" t="s">
        <v>590</v>
      </c>
    </row>
    <row r="455" spans="9:10">
      <c r="I455" s="21" t="s">
        <v>307</v>
      </c>
      <c r="J455" s="21" t="s">
        <v>590</v>
      </c>
    </row>
    <row r="456" spans="9:10">
      <c r="I456" s="21" t="s">
        <v>308</v>
      </c>
      <c r="J456" s="21" t="s">
        <v>590</v>
      </c>
    </row>
    <row r="457" spans="9:10">
      <c r="I457" s="21" t="s">
        <v>309</v>
      </c>
      <c r="J457" s="21" t="s">
        <v>1235</v>
      </c>
    </row>
    <row r="458" spans="9:10">
      <c r="I458" s="21" t="s">
        <v>1236</v>
      </c>
      <c r="J458" s="21" t="s">
        <v>1237</v>
      </c>
    </row>
    <row r="459" spans="9:10">
      <c r="I459" s="21" t="s">
        <v>1238</v>
      </c>
      <c r="J459" s="21" t="s">
        <v>1237</v>
      </c>
    </row>
    <row r="460" spans="9:10">
      <c r="I460" s="21" t="s">
        <v>1239</v>
      </c>
      <c r="J460" s="21" t="s">
        <v>591</v>
      </c>
    </row>
    <row r="461" spans="9:10">
      <c r="I461" s="21" t="s">
        <v>1240</v>
      </c>
      <c r="J461" s="21" t="s">
        <v>591</v>
      </c>
    </row>
    <row r="462" spans="9:10">
      <c r="I462" s="21" t="s">
        <v>1241</v>
      </c>
      <c r="J462" s="21" t="s">
        <v>1242</v>
      </c>
    </row>
    <row r="463" spans="9:10">
      <c r="I463" s="21" t="s">
        <v>1243</v>
      </c>
      <c r="J463" s="21" t="s">
        <v>449</v>
      </c>
    </row>
    <row r="464" spans="9:10">
      <c r="I464" s="21" t="s">
        <v>1244</v>
      </c>
      <c r="J464" s="21" t="s">
        <v>586</v>
      </c>
    </row>
    <row r="465" spans="9:10">
      <c r="I465" s="21" t="s">
        <v>1245</v>
      </c>
      <c r="J465" s="21" t="s">
        <v>587</v>
      </c>
    </row>
    <row r="466" spans="9:10">
      <c r="I466" s="21" t="s">
        <v>1246</v>
      </c>
      <c r="J466" s="21" t="s">
        <v>588</v>
      </c>
    </row>
    <row r="467" spans="9:10">
      <c r="I467" s="21" t="s">
        <v>1247</v>
      </c>
      <c r="J467" s="21" t="s">
        <v>588</v>
      </c>
    </row>
    <row r="468" spans="9:10">
      <c r="I468" s="21" t="s">
        <v>1248</v>
      </c>
      <c r="J468" s="21" t="s">
        <v>589</v>
      </c>
    </row>
    <row r="469" spans="9:10">
      <c r="I469" s="21" t="s">
        <v>1249</v>
      </c>
      <c r="J469" s="21" t="s">
        <v>589</v>
      </c>
    </row>
    <row r="470" spans="9:10">
      <c r="I470" s="21" t="s">
        <v>1250</v>
      </c>
      <c r="J470" s="21" t="s">
        <v>229</v>
      </c>
    </row>
    <row r="471" spans="9:10">
      <c r="I471" s="21" t="s">
        <v>1251</v>
      </c>
      <c r="J471" s="21" t="s">
        <v>229</v>
      </c>
    </row>
    <row r="472" spans="9:10">
      <c r="I472" s="21" t="s">
        <v>1252</v>
      </c>
      <c r="J472" s="21" t="s">
        <v>1253</v>
      </c>
    </row>
    <row r="473" spans="9:10">
      <c r="I473" s="21" t="s">
        <v>1254</v>
      </c>
      <c r="J473" s="21" t="s">
        <v>1253</v>
      </c>
    </row>
    <row r="474" spans="9:10">
      <c r="I474" s="21" t="s">
        <v>1255</v>
      </c>
      <c r="J474" s="21" t="s">
        <v>1256</v>
      </c>
    </row>
    <row r="475" spans="9:10">
      <c r="I475" s="21" t="s">
        <v>1257</v>
      </c>
      <c r="J475" s="21" t="s">
        <v>11</v>
      </c>
    </row>
    <row r="476" spans="9:10">
      <c r="I476" s="21" t="s">
        <v>1258</v>
      </c>
      <c r="J476" s="21" t="s">
        <v>11</v>
      </c>
    </row>
    <row r="477" spans="9:10">
      <c r="I477" s="21" t="s">
        <v>1259</v>
      </c>
      <c r="J477" s="21" t="s">
        <v>1260</v>
      </c>
    </row>
    <row r="478" spans="9:10">
      <c r="I478" s="21" t="s">
        <v>1261</v>
      </c>
      <c r="J478" s="21" t="s">
        <v>12</v>
      </c>
    </row>
    <row r="479" spans="9:10">
      <c r="I479" s="21" t="s">
        <v>1262</v>
      </c>
      <c r="J479" s="21" t="s">
        <v>1263</v>
      </c>
    </row>
    <row r="480" spans="9:10">
      <c r="I480" s="21" t="s">
        <v>1264</v>
      </c>
      <c r="J480" s="21" t="s">
        <v>1265</v>
      </c>
    </row>
    <row r="481" spans="9:10">
      <c r="I481" s="21" t="s">
        <v>1266</v>
      </c>
      <c r="J481" s="21" t="s">
        <v>1267</v>
      </c>
    </row>
    <row r="482" spans="9:10">
      <c r="I482" s="21" t="s">
        <v>1268</v>
      </c>
      <c r="J482" s="21" t="s">
        <v>511</v>
      </c>
    </row>
    <row r="483" spans="9:10">
      <c r="I483" s="21" t="s">
        <v>1269</v>
      </c>
      <c r="J483" s="21" t="s">
        <v>645</v>
      </c>
    </row>
    <row r="484" spans="9:10">
      <c r="I484" s="21" t="s">
        <v>1270</v>
      </c>
      <c r="J484" s="21" t="s">
        <v>646</v>
      </c>
    </row>
    <row r="485" spans="9:10">
      <c r="I485" s="21" t="s">
        <v>1271</v>
      </c>
      <c r="J485" s="21" t="s">
        <v>1272</v>
      </c>
    </row>
    <row r="486" spans="9:10">
      <c r="I486" s="21" t="s">
        <v>1273</v>
      </c>
      <c r="J486" s="21" t="s">
        <v>1272</v>
      </c>
    </row>
    <row r="487" spans="9:10">
      <c r="I487" s="21" t="s">
        <v>1274</v>
      </c>
      <c r="J487" s="21" t="s">
        <v>1275</v>
      </c>
    </row>
    <row r="488" spans="9:10">
      <c r="I488" s="21" t="s">
        <v>1276</v>
      </c>
      <c r="J488" s="21" t="s">
        <v>1275</v>
      </c>
    </row>
    <row r="489" spans="9:10">
      <c r="I489" s="21" t="s">
        <v>1277</v>
      </c>
      <c r="J489" s="21" t="s">
        <v>1278</v>
      </c>
    </row>
    <row r="490" spans="9:10">
      <c r="I490" s="21" t="s">
        <v>1279</v>
      </c>
      <c r="J490" s="21" t="s">
        <v>1278</v>
      </c>
    </row>
    <row r="491" spans="9:10">
      <c r="I491" s="21" t="s">
        <v>1280</v>
      </c>
      <c r="J491" s="21" t="s">
        <v>592</v>
      </c>
    </row>
    <row r="492" spans="9:10">
      <c r="I492" s="21" t="s">
        <v>1281</v>
      </c>
      <c r="J492" s="21" t="s">
        <v>592</v>
      </c>
    </row>
    <row r="493" spans="9:10">
      <c r="I493" s="21" t="s">
        <v>1282</v>
      </c>
      <c r="J493" s="21" t="s">
        <v>1283</v>
      </c>
    </row>
    <row r="494" spans="9:10">
      <c r="I494" s="21" t="s">
        <v>1284</v>
      </c>
      <c r="J494" s="21" t="s">
        <v>1283</v>
      </c>
    </row>
    <row r="495" spans="9:10">
      <c r="I495" s="21" t="s">
        <v>1285</v>
      </c>
      <c r="J495" s="21" t="s">
        <v>593</v>
      </c>
    </row>
    <row r="496" spans="9:10">
      <c r="I496" s="21" t="s">
        <v>1286</v>
      </c>
      <c r="J496" s="21" t="s">
        <v>593</v>
      </c>
    </row>
    <row r="497" spans="9:10">
      <c r="I497" s="21" t="s">
        <v>1287</v>
      </c>
      <c r="J497" s="21" t="s">
        <v>593</v>
      </c>
    </row>
    <row r="498" spans="9:10">
      <c r="I498" s="21" t="s">
        <v>1288</v>
      </c>
      <c r="J498" s="21" t="s">
        <v>1289</v>
      </c>
    </row>
    <row r="499" spans="9:10">
      <c r="I499" s="21" t="s">
        <v>1290</v>
      </c>
      <c r="J499" s="21" t="s">
        <v>647</v>
      </c>
    </row>
    <row r="500" spans="9:10">
      <c r="I500" s="21" t="s">
        <v>1291</v>
      </c>
      <c r="J500" s="21" t="s">
        <v>647</v>
      </c>
    </row>
    <row r="501" spans="9:10">
      <c r="I501" s="21" t="s">
        <v>1292</v>
      </c>
      <c r="J501" s="21" t="s">
        <v>1293</v>
      </c>
    </row>
    <row r="502" spans="9:10">
      <c r="I502" s="21" t="s">
        <v>1294</v>
      </c>
      <c r="J502" s="21" t="s">
        <v>433</v>
      </c>
    </row>
    <row r="503" spans="9:10">
      <c r="I503" s="21" t="s">
        <v>1295</v>
      </c>
      <c r="J503" s="21" t="s">
        <v>644</v>
      </c>
    </row>
    <row r="504" spans="9:10">
      <c r="I504" s="21" t="s">
        <v>1296</v>
      </c>
      <c r="J504" s="21" t="s">
        <v>594</v>
      </c>
    </row>
    <row r="505" spans="9:10">
      <c r="I505" s="21" t="s">
        <v>1297</v>
      </c>
      <c r="J505" s="21" t="s">
        <v>584</v>
      </c>
    </row>
    <row r="506" spans="9:10">
      <c r="I506" s="21" t="s">
        <v>310</v>
      </c>
      <c r="J506" s="21" t="s">
        <v>1298</v>
      </c>
    </row>
    <row r="507" spans="9:10">
      <c r="I507" s="21" t="s">
        <v>311</v>
      </c>
      <c r="J507" s="21" t="s">
        <v>696</v>
      </c>
    </row>
    <row r="508" spans="9:10">
      <c r="I508" s="21" t="s">
        <v>1299</v>
      </c>
      <c r="J508" s="21" t="s">
        <v>696</v>
      </c>
    </row>
    <row r="509" spans="9:10">
      <c r="I509" s="21" t="s">
        <v>1300</v>
      </c>
      <c r="J509" s="21" t="s">
        <v>696</v>
      </c>
    </row>
    <row r="510" spans="9:10">
      <c r="I510" s="21" t="s">
        <v>312</v>
      </c>
      <c r="J510" s="21" t="s">
        <v>1301</v>
      </c>
    </row>
    <row r="511" spans="9:10">
      <c r="I511" s="21" t="s">
        <v>313</v>
      </c>
      <c r="J511" s="21" t="s">
        <v>1301</v>
      </c>
    </row>
    <row r="512" spans="9:10">
      <c r="I512" s="21" t="s">
        <v>314</v>
      </c>
      <c r="J512" s="21" t="s">
        <v>1301</v>
      </c>
    </row>
    <row r="513" spans="9:10">
      <c r="I513" s="21" t="s">
        <v>315</v>
      </c>
      <c r="J513" s="21" t="s">
        <v>1302</v>
      </c>
    </row>
    <row r="514" spans="9:10">
      <c r="I514" s="21" t="s">
        <v>1303</v>
      </c>
      <c r="J514" s="21" t="s">
        <v>1304</v>
      </c>
    </row>
    <row r="515" spans="9:10">
      <c r="I515" s="21" t="s">
        <v>1305</v>
      </c>
      <c r="J515" s="21" t="s">
        <v>1304</v>
      </c>
    </row>
    <row r="516" spans="9:10">
      <c r="I516" s="21" t="s">
        <v>1306</v>
      </c>
      <c r="J516" s="21" t="s">
        <v>750</v>
      </c>
    </row>
    <row r="517" spans="9:10">
      <c r="I517" s="21" t="s">
        <v>1307</v>
      </c>
      <c r="J517" s="21" t="s">
        <v>750</v>
      </c>
    </row>
    <row r="518" spans="9:10">
      <c r="I518" s="21" t="s">
        <v>1308</v>
      </c>
      <c r="J518" s="21" t="s">
        <v>1309</v>
      </c>
    </row>
    <row r="519" spans="9:10">
      <c r="I519" s="21" t="s">
        <v>1310</v>
      </c>
      <c r="J519" s="21" t="s">
        <v>1309</v>
      </c>
    </row>
    <row r="520" spans="9:10">
      <c r="I520" s="21" t="s">
        <v>1311</v>
      </c>
      <c r="J520" s="21" t="s">
        <v>723</v>
      </c>
    </row>
    <row r="521" spans="9:10">
      <c r="I521" s="21" t="s">
        <v>1312</v>
      </c>
      <c r="J521" s="21" t="s">
        <v>723</v>
      </c>
    </row>
    <row r="522" spans="9:10">
      <c r="I522" s="21" t="s">
        <v>316</v>
      </c>
      <c r="J522" s="21" t="s">
        <v>521</v>
      </c>
    </row>
    <row r="523" spans="9:10">
      <c r="I523" s="21" t="s">
        <v>317</v>
      </c>
      <c r="J523" s="21" t="s">
        <v>724</v>
      </c>
    </row>
    <row r="524" spans="9:10">
      <c r="I524" s="21" t="s">
        <v>318</v>
      </c>
      <c r="J524" s="21" t="s">
        <v>724</v>
      </c>
    </row>
    <row r="525" spans="9:10">
      <c r="I525" s="21" t="s">
        <v>319</v>
      </c>
      <c r="J525" s="21" t="s">
        <v>522</v>
      </c>
    </row>
    <row r="526" spans="9:10">
      <c r="I526" s="21" t="s">
        <v>1313</v>
      </c>
      <c r="J526" s="21" t="s">
        <v>522</v>
      </c>
    </row>
    <row r="527" spans="9:10">
      <c r="I527" s="21" t="s">
        <v>1314</v>
      </c>
      <c r="J527" s="21" t="s">
        <v>545</v>
      </c>
    </row>
    <row r="528" spans="9:10">
      <c r="I528" s="21" t="s">
        <v>1315</v>
      </c>
      <c r="J528" s="21" t="s">
        <v>545</v>
      </c>
    </row>
    <row r="529" spans="9:10">
      <c r="I529" s="21" t="s">
        <v>1316</v>
      </c>
      <c r="J529" s="21" t="s">
        <v>523</v>
      </c>
    </row>
    <row r="530" spans="9:10">
      <c r="I530" s="21" t="s">
        <v>1317</v>
      </c>
      <c r="J530" s="21" t="s">
        <v>523</v>
      </c>
    </row>
    <row r="531" spans="9:10">
      <c r="I531" s="21" t="s">
        <v>1318</v>
      </c>
      <c r="J531" s="21" t="s">
        <v>546</v>
      </c>
    </row>
    <row r="532" spans="9:10">
      <c r="I532" s="21" t="s">
        <v>1319</v>
      </c>
      <c r="J532" s="21" t="s">
        <v>546</v>
      </c>
    </row>
    <row r="533" spans="9:10">
      <c r="I533" s="21" t="s">
        <v>1320</v>
      </c>
      <c r="J533" s="21" t="s">
        <v>730</v>
      </c>
    </row>
    <row r="534" spans="9:10">
      <c r="I534" s="21" t="s">
        <v>1321</v>
      </c>
      <c r="J534" s="21" t="s">
        <v>730</v>
      </c>
    </row>
    <row r="535" spans="9:10">
      <c r="I535" s="21" t="s">
        <v>320</v>
      </c>
      <c r="J535" s="21" t="s">
        <v>547</v>
      </c>
    </row>
    <row r="536" spans="9:10">
      <c r="I536" s="21" t="s">
        <v>321</v>
      </c>
      <c r="J536" s="21" t="s">
        <v>548</v>
      </c>
    </row>
    <row r="537" spans="9:10">
      <c r="I537" s="21" t="s">
        <v>322</v>
      </c>
      <c r="J537" s="21" t="s">
        <v>548</v>
      </c>
    </row>
    <row r="538" spans="9:10">
      <c r="I538" s="21" t="s">
        <v>323</v>
      </c>
      <c r="J538" s="21" t="s">
        <v>549</v>
      </c>
    </row>
    <row r="539" spans="9:10">
      <c r="I539" s="21" t="s">
        <v>324</v>
      </c>
      <c r="J539" s="21" t="s">
        <v>549</v>
      </c>
    </row>
    <row r="540" spans="9:10">
      <c r="I540" s="21" t="s">
        <v>1322</v>
      </c>
      <c r="J540" s="21" t="s">
        <v>524</v>
      </c>
    </row>
    <row r="541" spans="9:10">
      <c r="I541" s="21" t="s">
        <v>1323</v>
      </c>
      <c r="J541" s="21" t="s">
        <v>524</v>
      </c>
    </row>
    <row r="542" spans="9:10">
      <c r="I542" s="21" t="s">
        <v>1324</v>
      </c>
      <c r="J542" s="21" t="s">
        <v>695</v>
      </c>
    </row>
    <row r="543" spans="9:10">
      <c r="I543" s="21" t="s">
        <v>1325</v>
      </c>
      <c r="J543" s="21" t="s">
        <v>695</v>
      </c>
    </row>
    <row r="544" spans="9:10">
      <c r="I544" s="21" t="s">
        <v>325</v>
      </c>
      <c r="J544" s="21" t="s">
        <v>1326</v>
      </c>
    </row>
    <row r="545" spans="9:10">
      <c r="I545" s="21" t="s">
        <v>326</v>
      </c>
      <c r="J545" s="21" t="s">
        <v>550</v>
      </c>
    </row>
    <row r="546" spans="9:10">
      <c r="I546" s="21" t="s">
        <v>327</v>
      </c>
      <c r="J546" s="21" t="s">
        <v>551</v>
      </c>
    </row>
    <row r="547" spans="9:10">
      <c r="I547" s="21" t="s">
        <v>1327</v>
      </c>
      <c r="J547" s="21" t="s">
        <v>1328</v>
      </c>
    </row>
    <row r="548" spans="9:10">
      <c r="I548" s="21" t="s">
        <v>1329</v>
      </c>
      <c r="J548" s="21" t="s">
        <v>1330</v>
      </c>
    </row>
    <row r="549" spans="9:10">
      <c r="I549" s="21" t="s">
        <v>328</v>
      </c>
      <c r="J549" s="21" t="s">
        <v>1331</v>
      </c>
    </row>
    <row r="550" spans="9:10">
      <c r="I550" s="21" t="s">
        <v>329</v>
      </c>
      <c r="J550" s="21" t="s">
        <v>1331</v>
      </c>
    </row>
    <row r="551" spans="9:10">
      <c r="I551" s="21" t="s">
        <v>157</v>
      </c>
      <c r="J551" s="21" t="s">
        <v>1332</v>
      </c>
    </row>
    <row r="552" spans="9:10">
      <c r="I552" s="21" t="s">
        <v>158</v>
      </c>
      <c r="J552" s="21" t="s">
        <v>552</v>
      </c>
    </row>
    <row r="553" spans="9:10">
      <c r="I553" s="21" t="s">
        <v>159</v>
      </c>
      <c r="J553" s="21" t="s">
        <v>552</v>
      </c>
    </row>
    <row r="554" spans="9:10">
      <c r="I554" s="21" t="s">
        <v>1333</v>
      </c>
      <c r="J554" s="21" t="s">
        <v>56</v>
      </c>
    </row>
    <row r="555" spans="9:10">
      <c r="I555" s="21" t="s">
        <v>1334</v>
      </c>
      <c r="J555" s="21" t="s">
        <v>56</v>
      </c>
    </row>
    <row r="556" spans="9:10">
      <c r="I556" s="21" t="s">
        <v>1335</v>
      </c>
      <c r="J556" s="21" t="s">
        <v>553</v>
      </c>
    </row>
    <row r="557" spans="9:10">
      <c r="I557" s="21" t="s">
        <v>1336</v>
      </c>
      <c r="J557" s="21" t="s">
        <v>553</v>
      </c>
    </row>
    <row r="558" spans="9:10">
      <c r="I558" s="21" t="s">
        <v>1337</v>
      </c>
      <c r="J558" s="21" t="s">
        <v>553</v>
      </c>
    </row>
    <row r="559" spans="9:10">
      <c r="I559" s="21" t="s">
        <v>1338</v>
      </c>
      <c r="J559" s="21" t="s">
        <v>187</v>
      </c>
    </row>
    <row r="560" spans="9:10">
      <c r="I560" s="21" t="s">
        <v>1339</v>
      </c>
      <c r="J560" s="21" t="s">
        <v>187</v>
      </c>
    </row>
    <row r="561" spans="9:10">
      <c r="I561" s="21" t="s">
        <v>1340</v>
      </c>
      <c r="J561" s="21" t="s">
        <v>187</v>
      </c>
    </row>
    <row r="562" spans="9:10">
      <c r="I562" s="21" t="s">
        <v>1341</v>
      </c>
      <c r="J562" s="21" t="s">
        <v>1342</v>
      </c>
    </row>
    <row r="563" spans="9:10">
      <c r="I563" s="21" t="s">
        <v>1343</v>
      </c>
      <c r="J563" s="21" t="s">
        <v>1342</v>
      </c>
    </row>
    <row r="564" spans="9:10">
      <c r="I564" s="21" t="s">
        <v>1344</v>
      </c>
      <c r="J564" s="21" t="s">
        <v>1345</v>
      </c>
    </row>
    <row r="565" spans="9:10">
      <c r="I565" s="21" t="s">
        <v>1346</v>
      </c>
      <c r="J565" s="21" t="s">
        <v>1347</v>
      </c>
    </row>
    <row r="566" spans="9:10">
      <c r="I566" s="21" t="s">
        <v>1348</v>
      </c>
      <c r="J566" s="21" t="s">
        <v>1349</v>
      </c>
    </row>
    <row r="567" spans="9:10">
      <c r="I567" s="21" t="s">
        <v>1350</v>
      </c>
      <c r="J567" s="21" t="s">
        <v>531</v>
      </c>
    </row>
    <row r="568" spans="9:10">
      <c r="I568" s="21" t="s">
        <v>1351</v>
      </c>
      <c r="J568" s="21" t="s">
        <v>531</v>
      </c>
    </row>
    <row r="569" spans="9:10">
      <c r="I569" s="21" t="s">
        <v>1352</v>
      </c>
      <c r="J569" s="21" t="s">
        <v>1353</v>
      </c>
    </row>
    <row r="570" spans="9:10">
      <c r="I570" s="21" t="s">
        <v>1354</v>
      </c>
      <c r="J570" s="21" t="s">
        <v>1353</v>
      </c>
    </row>
    <row r="571" spans="9:10">
      <c r="I571" s="21" t="s">
        <v>1355</v>
      </c>
      <c r="J571" s="21" t="s">
        <v>1356</v>
      </c>
    </row>
    <row r="572" spans="9:10">
      <c r="I572" s="21" t="s">
        <v>1357</v>
      </c>
      <c r="J572" s="21" t="s">
        <v>183</v>
      </c>
    </row>
    <row r="573" spans="9:10">
      <c r="I573" s="21" t="s">
        <v>1358</v>
      </c>
      <c r="J573" s="21" t="s">
        <v>183</v>
      </c>
    </row>
    <row r="574" spans="9:10">
      <c r="I574" s="21" t="s">
        <v>1359</v>
      </c>
      <c r="J574" s="21" t="s">
        <v>1360</v>
      </c>
    </row>
    <row r="575" spans="9:10">
      <c r="I575" s="21" t="s">
        <v>1361</v>
      </c>
      <c r="J575" s="21" t="s">
        <v>1360</v>
      </c>
    </row>
    <row r="576" spans="9:10">
      <c r="I576" s="21" t="s">
        <v>1362</v>
      </c>
      <c r="J576" s="21" t="s">
        <v>143</v>
      </c>
    </row>
    <row r="577" spans="9:10">
      <c r="I577" s="21" t="s">
        <v>1363</v>
      </c>
      <c r="J577" s="21" t="s">
        <v>1364</v>
      </c>
    </row>
    <row r="578" spans="9:10">
      <c r="I578" s="21" t="s">
        <v>1365</v>
      </c>
      <c r="J578" s="21" t="s">
        <v>1366</v>
      </c>
    </row>
    <row r="579" spans="9:10">
      <c r="I579" s="21" t="s">
        <v>1367</v>
      </c>
      <c r="J579" s="21" t="s">
        <v>144</v>
      </c>
    </row>
    <row r="580" spans="9:10">
      <c r="I580" s="21" t="s">
        <v>1368</v>
      </c>
      <c r="J580" s="21" t="s">
        <v>741</v>
      </c>
    </row>
    <row r="581" spans="9:10">
      <c r="I581" s="21" t="s">
        <v>1369</v>
      </c>
      <c r="J581" s="21" t="s">
        <v>741</v>
      </c>
    </row>
    <row r="582" spans="9:10">
      <c r="I582" s="21" t="s">
        <v>1370</v>
      </c>
      <c r="J582" s="21" t="s">
        <v>145</v>
      </c>
    </row>
    <row r="583" spans="9:10">
      <c r="I583" s="21" t="s">
        <v>1371</v>
      </c>
      <c r="J583" s="21" t="s">
        <v>145</v>
      </c>
    </row>
    <row r="584" spans="9:10">
      <c r="I584" s="21" t="s">
        <v>1372</v>
      </c>
      <c r="J584" s="21" t="s">
        <v>1373</v>
      </c>
    </row>
    <row r="585" spans="9:10">
      <c r="I585" s="21" t="s">
        <v>1374</v>
      </c>
      <c r="J585" s="21" t="s">
        <v>146</v>
      </c>
    </row>
    <row r="586" spans="9:10">
      <c r="I586" s="21" t="s">
        <v>1375</v>
      </c>
      <c r="J586" s="21" t="s">
        <v>1376</v>
      </c>
    </row>
    <row r="587" spans="9:10">
      <c r="I587" s="21" t="s">
        <v>1377</v>
      </c>
      <c r="J587" s="21" t="s">
        <v>1378</v>
      </c>
    </row>
    <row r="588" spans="9:10">
      <c r="I588" s="21" t="s">
        <v>1379</v>
      </c>
      <c r="J588" s="21" t="s">
        <v>1378</v>
      </c>
    </row>
    <row r="589" spans="9:10">
      <c r="I589" s="21" t="s">
        <v>1380</v>
      </c>
      <c r="J589" s="21" t="s">
        <v>1381</v>
      </c>
    </row>
    <row r="590" spans="9:10">
      <c r="I590" s="21" t="s">
        <v>1382</v>
      </c>
      <c r="J590" s="21" t="s">
        <v>1383</v>
      </c>
    </row>
    <row r="591" spans="9:10">
      <c r="I591" s="21" t="s">
        <v>1384</v>
      </c>
      <c r="J591" s="21" t="s">
        <v>1385</v>
      </c>
    </row>
    <row r="592" spans="9:10">
      <c r="I592" s="21" t="s">
        <v>1386</v>
      </c>
      <c r="J592" s="21" t="s">
        <v>1387</v>
      </c>
    </row>
    <row r="593" spans="9:10">
      <c r="I593" s="21" t="s">
        <v>160</v>
      </c>
      <c r="J593" s="21" t="s">
        <v>1388</v>
      </c>
    </row>
    <row r="594" spans="9:10">
      <c r="I594" s="21" t="s">
        <v>161</v>
      </c>
      <c r="J594" s="21" t="s">
        <v>1389</v>
      </c>
    </row>
    <row r="595" spans="9:10">
      <c r="I595" s="21" t="s">
        <v>162</v>
      </c>
      <c r="J595" s="21" t="s">
        <v>1390</v>
      </c>
    </row>
    <row r="596" spans="9:10">
      <c r="I596" s="21" t="s">
        <v>163</v>
      </c>
      <c r="J596" s="21" t="s">
        <v>1390</v>
      </c>
    </row>
    <row r="597" spans="9:10">
      <c r="I597" s="21" t="s">
        <v>164</v>
      </c>
      <c r="J597" s="21" t="s">
        <v>1391</v>
      </c>
    </row>
    <row r="598" spans="9:10">
      <c r="I598" s="21" t="s">
        <v>165</v>
      </c>
      <c r="J598" s="21" t="s">
        <v>1391</v>
      </c>
    </row>
    <row r="599" spans="9:10">
      <c r="I599" s="21" t="s">
        <v>166</v>
      </c>
      <c r="J599" s="21" t="s">
        <v>1392</v>
      </c>
    </row>
    <row r="600" spans="9:10">
      <c r="I600" s="21" t="s">
        <v>1393</v>
      </c>
      <c r="J600" s="21" t="s">
        <v>1392</v>
      </c>
    </row>
    <row r="601" spans="9:10">
      <c r="I601" s="21" t="s">
        <v>1394</v>
      </c>
      <c r="J601" s="21" t="s">
        <v>1392</v>
      </c>
    </row>
    <row r="602" spans="9:10">
      <c r="I602" s="21" t="s">
        <v>167</v>
      </c>
      <c r="J602" s="21" t="s">
        <v>1395</v>
      </c>
    </row>
    <row r="603" spans="9:10">
      <c r="I603" s="21" t="s">
        <v>168</v>
      </c>
      <c r="J603" s="21" t="s">
        <v>1395</v>
      </c>
    </row>
    <row r="604" spans="9:10">
      <c r="I604" s="21" t="s">
        <v>169</v>
      </c>
      <c r="J604" s="21" t="s">
        <v>1395</v>
      </c>
    </row>
    <row r="605" spans="9:10">
      <c r="I605" s="21" t="s">
        <v>170</v>
      </c>
      <c r="J605" s="21" t="s">
        <v>1396</v>
      </c>
    </row>
    <row r="606" spans="9:10">
      <c r="I606" s="21" t="s">
        <v>171</v>
      </c>
      <c r="J606" s="21" t="s">
        <v>1396</v>
      </c>
    </row>
    <row r="607" spans="9:10">
      <c r="I607" s="21" t="s">
        <v>172</v>
      </c>
      <c r="J607" s="21" t="s">
        <v>1396</v>
      </c>
    </row>
    <row r="608" spans="9:10">
      <c r="I608" s="21" t="s">
        <v>173</v>
      </c>
      <c r="J608" s="21" t="s">
        <v>1397</v>
      </c>
    </row>
    <row r="609" spans="9:10">
      <c r="I609" s="21" t="s">
        <v>174</v>
      </c>
      <c r="J609" s="21" t="s">
        <v>1398</v>
      </c>
    </row>
    <row r="610" spans="9:10">
      <c r="I610" s="21" t="s">
        <v>175</v>
      </c>
      <c r="J610" s="21" t="s">
        <v>1398</v>
      </c>
    </row>
    <row r="611" spans="9:10">
      <c r="I611" s="21" t="s">
        <v>176</v>
      </c>
      <c r="J611" s="21" t="s">
        <v>544</v>
      </c>
    </row>
    <row r="612" spans="9:10">
      <c r="I612" s="21" t="s">
        <v>177</v>
      </c>
      <c r="J612" s="21" t="s">
        <v>544</v>
      </c>
    </row>
    <row r="613" spans="9:10">
      <c r="I613" s="21" t="s">
        <v>178</v>
      </c>
      <c r="J613" s="21" t="s">
        <v>1399</v>
      </c>
    </row>
    <row r="614" spans="9:10">
      <c r="I614" s="21" t="s">
        <v>1400</v>
      </c>
      <c r="J614" s="21" t="s">
        <v>1399</v>
      </c>
    </row>
    <row r="615" spans="9:10">
      <c r="I615" s="21" t="s">
        <v>1401</v>
      </c>
      <c r="J615" s="21" t="s">
        <v>1399</v>
      </c>
    </row>
    <row r="616" spans="9:10">
      <c r="I616" s="21" t="s">
        <v>235</v>
      </c>
      <c r="J616" s="21" t="s">
        <v>1402</v>
      </c>
    </row>
    <row r="617" spans="9:10">
      <c r="I617" s="21" t="s">
        <v>236</v>
      </c>
      <c r="J617" s="21" t="s">
        <v>1402</v>
      </c>
    </row>
    <row r="618" spans="9:10">
      <c r="I618" s="21" t="s">
        <v>1403</v>
      </c>
      <c r="J618" s="21" t="s">
        <v>543</v>
      </c>
    </row>
    <row r="619" spans="9:10">
      <c r="I619" s="21" t="s">
        <v>1404</v>
      </c>
      <c r="J619" s="21" t="s">
        <v>583</v>
      </c>
    </row>
    <row r="620" spans="9:10">
      <c r="I620" s="21" t="s">
        <v>237</v>
      </c>
      <c r="J620" s="21" t="s">
        <v>1405</v>
      </c>
    </row>
    <row r="621" spans="9:10">
      <c r="I621" s="21" t="s">
        <v>1406</v>
      </c>
      <c r="J621" s="21" t="s">
        <v>1405</v>
      </c>
    </row>
    <row r="622" spans="9:10">
      <c r="I622" s="21" t="s">
        <v>1407</v>
      </c>
      <c r="J622" s="21" t="s">
        <v>1405</v>
      </c>
    </row>
    <row r="623" spans="9:10">
      <c r="I623" s="21" t="s">
        <v>238</v>
      </c>
      <c r="J623" s="21" t="s">
        <v>1408</v>
      </c>
    </row>
    <row r="624" spans="9:10">
      <c r="I624" s="21" t="s">
        <v>239</v>
      </c>
      <c r="J624" s="21" t="s">
        <v>1409</v>
      </c>
    </row>
    <row r="625" spans="9:10">
      <c r="I625" s="21" t="s">
        <v>1410</v>
      </c>
      <c r="J625" s="21" t="s">
        <v>186</v>
      </c>
    </row>
    <row r="626" spans="9:10">
      <c r="I626" s="21" t="s">
        <v>1411</v>
      </c>
      <c r="J626" s="21" t="s">
        <v>186</v>
      </c>
    </row>
    <row r="627" spans="9:10">
      <c r="I627" s="21" t="s">
        <v>1412</v>
      </c>
      <c r="J627" s="21" t="s">
        <v>711</v>
      </c>
    </row>
    <row r="628" spans="9:10">
      <c r="I628" s="21" t="s">
        <v>1413</v>
      </c>
      <c r="J628" s="21" t="s">
        <v>711</v>
      </c>
    </row>
    <row r="629" spans="9:10">
      <c r="I629" s="21" t="s">
        <v>240</v>
      </c>
      <c r="J629" s="21" t="s">
        <v>1414</v>
      </c>
    </row>
    <row r="630" spans="9:10">
      <c r="I630" s="21" t="s">
        <v>1415</v>
      </c>
      <c r="J630" s="21" t="s">
        <v>1414</v>
      </c>
    </row>
    <row r="631" spans="9:10">
      <c r="I631" s="21" t="s">
        <v>1416</v>
      </c>
      <c r="J631" s="21" t="s">
        <v>1414</v>
      </c>
    </row>
    <row r="632" spans="9:10">
      <c r="I632" s="21" t="s">
        <v>241</v>
      </c>
      <c r="J632" s="21" t="s">
        <v>1417</v>
      </c>
    </row>
    <row r="633" spans="9:10">
      <c r="I633" s="21" t="s">
        <v>242</v>
      </c>
      <c r="J633" s="21" t="s">
        <v>1418</v>
      </c>
    </row>
    <row r="634" spans="9:10">
      <c r="I634" s="21" t="s">
        <v>243</v>
      </c>
      <c r="J634" s="21" t="s">
        <v>1418</v>
      </c>
    </row>
    <row r="635" spans="9:10">
      <c r="I635" s="21" t="s">
        <v>244</v>
      </c>
      <c r="J635" s="21" t="s">
        <v>1419</v>
      </c>
    </row>
    <row r="636" spans="9:10">
      <c r="I636" s="21" t="s">
        <v>245</v>
      </c>
      <c r="J636" s="21" t="s">
        <v>1419</v>
      </c>
    </row>
    <row r="637" spans="9:10">
      <c r="I637" s="21" t="s">
        <v>246</v>
      </c>
      <c r="J637" s="21" t="s">
        <v>1420</v>
      </c>
    </row>
    <row r="638" spans="9:10">
      <c r="I638" s="21" t="s">
        <v>247</v>
      </c>
      <c r="J638" s="21" t="s">
        <v>1420</v>
      </c>
    </row>
    <row r="639" spans="9:10">
      <c r="I639" s="21" t="s">
        <v>248</v>
      </c>
      <c r="J639" s="21" t="s">
        <v>1421</v>
      </c>
    </row>
    <row r="640" spans="9:10">
      <c r="I640" s="21" t="s">
        <v>1422</v>
      </c>
      <c r="J640" s="21" t="s">
        <v>1421</v>
      </c>
    </row>
    <row r="641" spans="9:10">
      <c r="I641" s="21" t="s">
        <v>1423</v>
      </c>
      <c r="J641" s="21" t="s">
        <v>712</v>
      </c>
    </row>
    <row r="642" spans="9:10">
      <c r="I642" s="21" t="s">
        <v>1424</v>
      </c>
      <c r="J642" s="21" t="s">
        <v>713</v>
      </c>
    </row>
    <row r="643" spans="9:10">
      <c r="I643" s="21" t="s">
        <v>249</v>
      </c>
      <c r="J643" s="21" t="s">
        <v>1425</v>
      </c>
    </row>
    <row r="644" spans="9:10">
      <c r="I644" s="21" t="s">
        <v>250</v>
      </c>
      <c r="J644" s="21" t="s">
        <v>1426</v>
      </c>
    </row>
    <row r="645" spans="9:10">
      <c r="I645" s="21" t="s">
        <v>1427</v>
      </c>
      <c r="J645" s="21" t="s">
        <v>1428</v>
      </c>
    </row>
    <row r="646" spans="9:10">
      <c r="I646" s="21" t="s">
        <v>1429</v>
      </c>
      <c r="J646" s="21" t="s">
        <v>331</v>
      </c>
    </row>
    <row r="647" spans="9:10">
      <c r="I647" s="21" t="s">
        <v>251</v>
      </c>
      <c r="J647" s="21" t="s">
        <v>1430</v>
      </c>
    </row>
    <row r="648" spans="9:10">
      <c r="I648" s="21" t="s">
        <v>252</v>
      </c>
      <c r="J648" s="21" t="s">
        <v>1430</v>
      </c>
    </row>
    <row r="649" spans="9:10">
      <c r="I649" s="21" t="s">
        <v>1431</v>
      </c>
      <c r="J649" s="21" t="s">
        <v>714</v>
      </c>
    </row>
    <row r="650" spans="9:10">
      <c r="I650" s="21" t="s">
        <v>1432</v>
      </c>
      <c r="J650" s="21" t="s">
        <v>714</v>
      </c>
    </row>
    <row r="651" spans="9:10">
      <c r="I651" s="21" t="s">
        <v>1433</v>
      </c>
      <c r="J651" s="21" t="s">
        <v>96</v>
      </c>
    </row>
    <row r="652" spans="9:10">
      <c r="I652" s="21" t="s">
        <v>1434</v>
      </c>
      <c r="J652" s="21" t="s">
        <v>97</v>
      </c>
    </row>
    <row r="653" spans="9:10">
      <c r="I653" s="21" t="s">
        <v>1435</v>
      </c>
      <c r="J653" s="21" t="s">
        <v>98</v>
      </c>
    </row>
    <row r="654" spans="9:10">
      <c r="I654" s="21" t="s">
        <v>1436</v>
      </c>
      <c r="J654" s="21" t="s">
        <v>95</v>
      </c>
    </row>
    <row r="655" spans="9:10">
      <c r="I655" s="21" t="s">
        <v>13</v>
      </c>
      <c r="J655" s="21" t="s">
        <v>1437</v>
      </c>
    </row>
    <row r="656" spans="9:10">
      <c r="I656" s="21" t="s">
        <v>14</v>
      </c>
      <c r="J656" s="21" t="s">
        <v>1438</v>
      </c>
    </row>
    <row r="657" spans="9:10">
      <c r="I657" s="21" t="s">
        <v>15</v>
      </c>
      <c r="J657" s="21" t="s">
        <v>606</v>
      </c>
    </row>
    <row r="658" spans="9:10">
      <c r="I658" s="21" t="s">
        <v>1439</v>
      </c>
      <c r="J658" s="21" t="s">
        <v>606</v>
      </c>
    </row>
    <row r="659" spans="9:10">
      <c r="I659" s="21" t="s">
        <v>16</v>
      </c>
      <c r="J659" s="21" t="s">
        <v>1440</v>
      </c>
    </row>
    <row r="660" spans="9:10">
      <c r="I660" s="21" t="s">
        <v>17</v>
      </c>
      <c r="J660" s="21" t="s">
        <v>1440</v>
      </c>
    </row>
    <row r="661" spans="9:10">
      <c r="I661" s="21" t="s">
        <v>1441</v>
      </c>
      <c r="J661" s="21" t="s">
        <v>1442</v>
      </c>
    </row>
    <row r="662" spans="9:10">
      <c r="I662" s="21" t="s">
        <v>1443</v>
      </c>
      <c r="J662" s="21" t="s">
        <v>1442</v>
      </c>
    </row>
    <row r="663" spans="9:10">
      <c r="I663" s="21" t="s">
        <v>1444</v>
      </c>
      <c r="J663" s="21" t="s">
        <v>1445</v>
      </c>
    </row>
    <row r="664" spans="9:10">
      <c r="I664" s="21" t="s">
        <v>1446</v>
      </c>
      <c r="J664" s="21" t="s">
        <v>1445</v>
      </c>
    </row>
    <row r="665" spans="9:10">
      <c r="I665" s="21" t="s">
        <v>1447</v>
      </c>
      <c r="J665" s="21" t="s">
        <v>181</v>
      </c>
    </row>
    <row r="666" spans="9:10">
      <c r="I666" s="21" t="s">
        <v>1448</v>
      </c>
      <c r="J666" s="21" t="s">
        <v>182</v>
      </c>
    </row>
    <row r="667" spans="9:10">
      <c r="I667" s="21" t="s">
        <v>1449</v>
      </c>
      <c r="J667" s="21" t="s">
        <v>1450</v>
      </c>
    </row>
    <row r="668" spans="9:10">
      <c r="I668" s="21" t="s">
        <v>18</v>
      </c>
      <c r="J668" s="21" t="s">
        <v>1451</v>
      </c>
    </row>
    <row r="669" spans="9:10">
      <c r="I669" s="21" t="s">
        <v>19</v>
      </c>
      <c r="J669" s="21" t="s">
        <v>1452</v>
      </c>
    </row>
    <row r="670" spans="9:10">
      <c r="I670" s="21" t="s">
        <v>20</v>
      </c>
      <c r="J670" s="21" t="s">
        <v>1452</v>
      </c>
    </row>
    <row r="671" spans="9:10">
      <c r="I671" s="21" t="s">
        <v>21</v>
      </c>
      <c r="J671" s="21" t="s">
        <v>693</v>
      </c>
    </row>
    <row r="672" spans="9:10">
      <c r="I672" s="21" t="s">
        <v>1453</v>
      </c>
      <c r="J672" s="21" t="s">
        <v>728</v>
      </c>
    </row>
    <row r="673" spans="9:10">
      <c r="I673" s="21" t="s">
        <v>1454</v>
      </c>
      <c r="J673" s="21" t="s">
        <v>694</v>
      </c>
    </row>
    <row r="674" spans="9:10">
      <c r="I674" s="21" t="s">
        <v>1455</v>
      </c>
      <c r="J674" s="21" t="s">
        <v>1456</v>
      </c>
    </row>
    <row r="675" spans="9:10">
      <c r="I675" s="21" t="s">
        <v>1457</v>
      </c>
      <c r="J675" s="21" t="s">
        <v>1458</v>
      </c>
    </row>
    <row r="676" spans="9:10">
      <c r="I676" s="21" t="s">
        <v>1459</v>
      </c>
      <c r="J676" s="21" t="s">
        <v>1458</v>
      </c>
    </row>
    <row r="677" spans="9:10">
      <c r="I677" s="21" t="s">
        <v>1460</v>
      </c>
      <c r="J677" s="21" t="s">
        <v>1461</v>
      </c>
    </row>
    <row r="678" spans="9:10">
      <c r="I678" s="21" t="s">
        <v>1462</v>
      </c>
      <c r="J678" s="21" t="s">
        <v>1461</v>
      </c>
    </row>
    <row r="679" spans="9:10">
      <c r="I679" s="21" t="s">
        <v>1463</v>
      </c>
      <c r="J679" s="21" t="s">
        <v>733</v>
      </c>
    </row>
    <row r="680" spans="9:10">
      <c r="I680" s="21" t="s">
        <v>1464</v>
      </c>
      <c r="J680" s="21" t="s">
        <v>734</v>
      </c>
    </row>
    <row r="681" spans="9:10">
      <c r="I681" s="21" t="s">
        <v>1465</v>
      </c>
      <c r="J681" s="21" t="s">
        <v>291</v>
      </c>
    </row>
    <row r="682" spans="9:10">
      <c r="I682" s="21" t="s">
        <v>1466</v>
      </c>
      <c r="J682" s="21" t="s">
        <v>735</v>
      </c>
    </row>
    <row r="683" spans="9:10">
      <c r="I683" s="21" t="s">
        <v>1467</v>
      </c>
      <c r="J683" s="21" t="s">
        <v>737</v>
      </c>
    </row>
    <row r="684" spans="9:10">
      <c r="I684" s="21" t="s">
        <v>1468</v>
      </c>
      <c r="J684" s="21" t="s">
        <v>1469</v>
      </c>
    </row>
    <row r="685" spans="9:10">
      <c r="I685" s="21" t="s">
        <v>1470</v>
      </c>
      <c r="J685" s="21" t="s">
        <v>1471</v>
      </c>
    </row>
    <row r="686" spans="9:10">
      <c r="I686" s="21" t="s">
        <v>1472</v>
      </c>
      <c r="J686" s="21" t="s">
        <v>1473</v>
      </c>
    </row>
    <row r="687" spans="9:10">
      <c r="I687" s="21" t="s">
        <v>1474</v>
      </c>
      <c r="J687" s="21" t="s">
        <v>1475</v>
      </c>
    </row>
    <row r="688" spans="9:10">
      <c r="I688" s="21" t="s">
        <v>1476</v>
      </c>
      <c r="J688" s="21" t="s">
        <v>736</v>
      </c>
    </row>
    <row r="689" spans="9:10">
      <c r="I689" s="21" t="s">
        <v>22</v>
      </c>
      <c r="J689" s="21" t="s">
        <v>738</v>
      </c>
    </row>
    <row r="690" spans="9:10">
      <c r="I690" s="21" t="s">
        <v>23</v>
      </c>
      <c r="J690" s="21" t="s">
        <v>738</v>
      </c>
    </row>
    <row r="691" spans="9:10">
      <c r="I691" s="21" t="s">
        <v>24</v>
      </c>
      <c r="J691" s="21" t="s">
        <v>1477</v>
      </c>
    </row>
    <row r="692" spans="9:10">
      <c r="I692" s="21" t="s">
        <v>1478</v>
      </c>
      <c r="J692" s="21" t="s">
        <v>1479</v>
      </c>
    </row>
    <row r="693" spans="9:10">
      <c r="I693" s="21" t="s">
        <v>25</v>
      </c>
      <c r="J693" s="21" t="s">
        <v>739</v>
      </c>
    </row>
    <row r="694" spans="9:10">
      <c r="I694" s="21" t="s">
        <v>26</v>
      </c>
      <c r="J694" s="21" t="s">
        <v>147</v>
      </c>
    </row>
    <row r="695" spans="9:10">
      <c r="I695" s="21" t="s">
        <v>1480</v>
      </c>
      <c r="J695" s="21" t="s">
        <v>1481</v>
      </c>
    </row>
    <row r="696" spans="9:10">
      <c r="I696" s="21" t="s">
        <v>1482</v>
      </c>
      <c r="J696" s="21" t="s">
        <v>1483</v>
      </c>
    </row>
    <row r="697" spans="9:10">
      <c r="I697" s="21" t="s">
        <v>1484</v>
      </c>
      <c r="J697" s="21" t="s">
        <v>218</v>
      </c>
    </row>
    <row r="698" spans="9:10">
      <c r="I698" s="21" t="s">
        <v>1485</v>
      </c>
      <c r="J698" s="21" t="s">
        <v>1486</v>
      </c>
    </row>
    <row r="699" spans="9:10">
      <c r="I699" s="21" t="s">
        <v>1487</v>
      </c>
      <c r="J699" s="21" t="s">
        <v>562</v>
      </c>
    </row>
    <row r="700" spans="9:10">
      <c r="I700" s="21" t="s">
        <v>1488</v>
      </c>
      <c r="J700" s="21" t="s">
        <v>1489</v>
      </c>
    </row>
    <row r="701" spans="9:10">
      <c r="I701" s="21" t="s">
        <v>1490</v>
      </c>
      <c r="J701" s="21" t="s">
        <v>1491</v>
      </c>
    </row>
    <row r="702" spans="9:10">
      <c r="I702" s="21" t="s">
        <v>1492</v>
      </c>
      <c r="J702" s="21" t="s">
        <v>740</v>
      </c>
    </row>
    <row r="703" spans="9:10">
      <c r="I703" s="21" t="s">
        <v>1493</v>
      </c>
      <c r="J703" s="21" t="s">
        <v>740</v>
      </c>
    </row>
    <row r="704" spans="9:10">
      <c r="I704" s="21" t="s">
        <v>1494</v>
      </c>
      <c r="J704" s="21" t="s">
        <v>1495</v>
      </c>
    </row>
    <row r="705" spans="9:10">
      <c r="I705" s="21" t="s">
        <v>1496</v>
      </c>
      <c r="J705" s="21" t="s">
        <v>1495</v>
      </c>
    </row>
    <row r="706" spans="9:10">
      <c r="I706" s="21" t="s">
        <v>1497</v>
      </c>
      <c r="J706" s="21" t="s">
        <v>1498</v>
      </c>
    </row>
    <row r="707" spans="9:10">
      <c r="I707" s="21" t="s">
        <v>1499</v>
      </c>
      <c r="J707" s="21" t="s">
        <v>1498</v>
      </c>
    </row>
    <row r="708" spans="9:10">
      <c r="I708" s="21" t="s">
        <v>1500</v>
      </c>
      <c r="J708" s="21" t="s">
        <v>530</v>
      </c>
    </row>
    <row r="709" spans="9:10">
      <c r="I709" s="21" t="s">
        <v>1501</v>
      </c>
      <c r="J709" s="21" t="s">
        <v>530</v>
      </c>
    </row>
    <row r="710" spans="9:10">
      <c r="I710" s="21" t="s">
        <v>1502</v>
      </c>
      <c r="J710" s="21" t="s">
        <v>725</v>
      </c>
    </row>
    <row r="711" spans="9:10">
      <c r="I711" s="21" t="s">
        <v>1503</v>
      </c>
      <c r="J711" s="21" t="s">
        <v>725</v>
      </c>
    </row>
    <row r="712" spans="9:10">
      <c r="I712" s="21" t="s">
        <v>1504</v>
      </c>
      <c r="J712" s="21" t="s">
        <v>1505</v>
      </c>
    </row>
    <row r="713" spans="9:10">
      <c r="I713" s="21" t="s">
        <v>1506</v>
      </c>
      <c r="J713" s="21" t="s">
        <v>1505</v>
      </c>
    </row>
    <row r="714" spans="9:10">
      <c r="I714" s="21" t="s">
        <v>1507</v>
      </c>
      <c r="J714" s="21" t="s">
        <v>727</v>
      </c>
    </row>
    <row r="715" spans="9:10">
      <c r="I715" s="21" t="s">
        <v>1508</v>
      </c>
      <c r="J715" s="21" t="s">
        <v>1509</v>
      </c>
    </row>
    <row r="716" spans="9:10">
      <c r="I716" s="21" t="s">
        <v>1510</v>
      </c>
      <c r="J716" s="21" t="s">
        <v>1511</v>
      </c>
    </row>
    <row r="717" spans="9:10">
      <c r="I717" s="21" t="s">
        <v>1512</v>
      </c>
      <c r="J717" s="21" t="s">
        <v>726</v>
      </c>
    </row>
    <row r="718" spans="9:10">
      <c r="I718" s="21" t="s">
        <v>27</v>
      </c>
      <c r="J718" s="21" t="s">
        <v>1513</v>
      </c>
    </row>
    <row r="719" spans="9:10">
      <c r="I719" s="21" t="s">
        <v>28</v>
      </c>
      <c r="J719" s="21" t="s">
        <v>527</v>
      </c>
    </row>
    <row r="720" spans="9:10">
      <c r="I720" s="21" t="s">
        <v>1514</v>
      </c>
      <c r="J720" s="21" t="s">
        <v>527</v>
      </c>
    </row>
    <row r="721" spans="9:10">
      <c r="I721" s="21" t="s">
        <v>1515</v>
      </c>
      <c r="J721" s="21" t="s">
        <v>1516</v>
      </c>
    </row>
    <row r="722" spans="9:10">
      <c r="I722" s="21" t="s">
        <v>1517</v>
      </c>
      <c r="J722" s="21" t="s">
        <v>1518</v>
      </c>
    </row>
    <row r="723" spans="9:10">
      <c r="I723" s="21" t="s">
        <v>29</v>
      </c>
      <c r="J723" s="21" t="s">
        <v>1519</v>
      </c>
    </row>
    <row r="724" spans="9:10">
      <c r="I724" s="21" t="s">
        <v>1520</v>
      </c>
      <c r="J724" s="21" t="s">
        <v>1519</v>
      </c>
    </row>
    <row r="725" spans="9:10">
      <c r="I725" s="21" t="s">
        <v>1521</v>
      </c>
      <c r="J725" s="21" t="s">
        <v>1522</v>
      </c>
    </row>
    <row r="726" spans="9:10">
      <c r="I726" s="21" t="s">
        <v>1523</v>
      </c>
      <c r="J726" s="21" t="s">
        <v>225</v>
      </c>
    </row>
    <row r="727" spans="9:10">
      <c r="I727" s="21" t="s">
        <v>30</v>
      </c>
      <c r="J727" s="21" t="s">
        <v>1524</v>
      </c>
    </row>
    <row r="728" spans="9:10">
      <c r="I728" s="21" t="s">
        <v>31</v>
      </c>
      <c r="J728" s="21" t="s">
        <v>1525</v>
      </c>
    </row>
    <row r="729" spans="9:10">
      <c r="I729" s="21" t="s">
        <v>1526</v>
      </c>
      <c r="J729" s="21" t="s">
        <v>1525</v>
      </c>
    </row>
    <row r="730" spans="9:10">
      <c r="I730" s="21" t="s">
        <v>32</v>
      </c>
      <c r="J730" s="21" t="s">
        <v>1527</v>
      </c>
    </row>
    <row r="731" spans="9:10">
      <c r="I731" s="21" t="s">
        <v>1528</v>
      </c>
      <c r="J731" s="21" t="s">
        <v>1527</v>
      </c>
    </row>
    <row r="732" spans="9:10">
      <c r="I732" s="21" t="s">
        <v>33</v>
      </c>
      <c r="J732" s="21" t="s">
        <v>1529</v>
      </c>
    </row>
    <row r="733" spans="9:10">
      <c r="I733" s="21" t="s">
        <v>1530</v>
      </c>
      <c r="J733" s="21" t="s">
        <v>227</v>
      </c>
    </row>
    <row r="734" spans="9:10">
      <c r="I734" s="21" t="s">
        <v>1531</v>
      </c>
      <c r="J734" s="21" t="s">
        <v>1532</v>
      </c>
    </row>
    <row r="735" spans="9:10">
      <c r="I735" s="21" t="s">
        <v>1533</v>
      </c>
      <c r="J735" s="21" t="s">
        <v>1532</v>
      </c>
    </row>
    <row r="736" spans="9:10">
      <c r="I736" s="21" t="s">
        <v>1534</v>
      </c>
      <c r="J736" s="21" t="s">
        <v>228</v>
      </c>
    </row>
    <row r="737" spans="9:10">
      <c r="I737" s="21" t="s">
        <v>1535</v>
      </c>
      <c r="J737" s="21" t="s">
        <v>228</v>
      </c>
    </row>
    <row r="738" spans="9:10">
      <c r="I738" s="21" t="s">
        <v>1536</v>
      </c>
      <c r="J738" s="21" t="s">
        <v>1537</v>
      </c>
    </row>
    <row r="739" spans="9:10">
      <c r="I739" s="21" t="s">
        <v>1538</v>
      </c>
      <c r="J739" s="21" t="s">
        <v>1537</v>
      </c>
    </row>
    <row r="740" spans="9:10">
      <c r="I740" s="21" t="s">
        <v>1539</v>
      </c>
      <c r="J740" s="21" t="s">
        <v>1537</v>
      </c>
    </row>
    <row r="741" spans="9:10">
      <c r="I741" s="21" t="s">
        <v>1540</v>
      </c>
      <c r="J741" s="21" t="s">
        <v>1541</v>
      </c>
    </row>
    <row r="742" spans="9:10">
      <c r="I742" s="21" t="s">
        <v>1542</v>
      </c>
      <c r="J742" s="21" t="s">
        <v>1541</v>
      </c>
    </row>
    <row r="743" spans="9:10">
      <c r="I743" s="21" t="s">
        <v>1543</v>
      </c>
      <c r="J743" s="21" t="s">
        <v>1541</v>
      </c>
    </row>
    <row r="744" spans="9:10">
      <c r="I744" s="21" t="s">
        <v>1544</v>
      </c>
      <c r="J744" s="21" t="s">
        <v>1545</v>
      </c>
    </row>
    <row r="745" spans="9:10">
      <c r="I745" s="21" t="s">
        <v>1546</v>
      </c>
      <c r="J745" s="21" t="s">
        <v>1545</v>
      </c>
    </row>
    <row r="746" spans="9:10">
      <c r="I746" s="21" t="s">
        <v>1547</v>
      </c>
      <c r="J746" s="21" t="s">
        <v>1545</v>
      </c>
    </row>
    <row r="747" spans="9:10">
      <c r="I747" s="21" t="s">
        <v>1548</v>
      </c>
      <c r="J747" s="21" t="s">
        <v>226</v>
      </c>
    </row>
    <row r="748" spans="9:10">
      <c r="I748" s="21" t="s">
        <v>1549</v>
      </c>
      <c r="J748" s="21" t="s">
        <v>701</v>
      </c>
    </row>
    <row r="749" spans="9:10">
      <c r="I749" s="21" t="s">
        <v>1550</v>
      </c>
      <c r="J749" s="21" t="s">
        <v>701</v>
      </c>
    </row>
    <row r="750" spans="9:10">
      <c r="I750" s="21" t="s">
        <v>1551</v>
      </c>
      <c r="J750" s="21" t="s">
        <v>1552</v>
      </c>
    </row>
    <row r="751" spans="9:10">
      <c r="I751" s="21" t="s">
        <v>1553</v>
      </c>
      <c r="J751" s="21" t="s">
        <v>568</v>
      </c>
    </row>
    <row r="752" spans="9:10">
      <c r="I752" s="21" t="s">
        <v>1554</v>
      </c>
      <c r="J752" s="21" t="s">
        <v>421</v>
      </c>
    </row>
    <row r="753" spans="9:10">
      <c r="I753" s="21" t="s">
        <v>1555</v>
      </c>
      <c r="J753" s="21" t="s">
        <v>1556</v>
      </c>
    </row>
    <row r="754" spans="9:10">
      <c r="I754" s="21" t="s">
        <v>1557</v>
      </c>
      <c r="J754" s="21" t="s">
        <v>360</v>
      </c>
    </row>
    <row r="755" spans="9:10">
      <c r="I755" s="21" t="s">
        <v>1558</v>
      </c>
      <c r="J755" s="21" t="s">
        <v>360</v>
      </c>
    </row>
    <row r="756" spans="9:10">
      <c r="I756" s="21" t="s">
        <v>34</v>
      </c>
      <c r="J756" s="21" t="s">
        <v>1559</v>
      </c>
    </row>
    <row r="757" spans="9:10">
      <c r="I757" s="21" t="s">
        <v>1560</v>
      </c>
      <c r="J757" s="21" t="s">
        <v>567</v>
      </c>
    </row>
    <row r="758" spans="9:10">
      <c r="I758" s="21" t="s">
        <v>1561</v>
      </c>
      <c r="J758" s="21" t="s">
        <v>361</v>
      </c>
    </row>
    <row r="759" spans="9:10">
      <c r="I759" s="21" t="s">
        <v>1562</v>
      </c>
      <c r="J759" s="21" t="s">
        <v>361</v>
      </c>
    </row>
    <row r="760" spans="9:10">
      <c r="I760" s="21" t="s">
        <v>1563</v>
      </c>
      <c r="J760" s="21" t="s">
        <v>423</v>
      </c>
    </row>
    <row r="761" spans="9:10">
      <c r="I761" s="21" t="s">
        <v>1564</v>
      </c>
      <c r="J761" s="21" t="s">
        <v>423</v>
      </c>
    </row>
    <row r="762" spans="9:10">
      <c r="I762" s="21" t="s">
        <v>1565</v>
      </c>
      <c r="J762" s="21" t="s">
        <v>362</v>
      </c>
    </row>
    <row r="763" spans="9:10">
      <c r="I763" s="21" t="s">
        <v>1566</v>
      </c>
      <c r="J763" s="21" t="s">
        <v>362</v>
      </c>
    </row>
    <row r="764" spans="9:10">
      <c r="I764" s="21" t="s">
        <v>1567</v>
      </c>
      <c r="J764" s="21" t="s">
        <v>221</v>
      </c>
    </row>
    <row r="765" spans="9:10">
      <c r="I765" s="21" t="s">
        <v>1568</v>
      </c>
      <c r="J765" s="21" t="s">
        <v>221</v>
      </c>
    </row>
    <row r="766" spans="9:10">
      <c r="I766" s="21" t="s">
        <v>35</v>
      </c>
      <c r="J766" s="21" t="s">
        <v>1569</v>
      </c>
    </row>
    <row r="767" spans="9:10">
      <c r="I767" s="21" t="s">
        <v>36</v>
      </c>
      <c r="J767" s="21" t="s">
        <v>1570</v>
      </c>
    </row>
    <row r="768" spans="9:10">
      <c r="I768" s="21" t="s">
        <v>1571</v>
      </c>
      <c r="J768" s="21" t="s">
        <v>1572</v>
      </c>
    </row>
    <row r="769" spans="9:10">
      <c r="I769" s="21" t="s">
        <v>1573</v>
      </c>
      <c r="J769" s="21" t="s">
        <v>1572</v>
      </c>
    </row>
    <row r="770" spans="9:10">
      <c r="I770" s="21" t="s">
        <v>1574</v>
      </c>
      <c r="J770" s="21" t="s">
        <v>1575</v>
      </c>
    </row>
    <row r="771" spans="9:10">
      <c r="I771" s="21" t="s">
        <v>1576</v>
      </c>
      <c r="J771" s="21" t="s">
        <v>1575</v>
      </c>
    </row>
    <row r="772" spans="9:10">
      <c r="I772" s="21" t="s">
        <v>1577</v>
      </c>
      <c r="J772" s="21" t="s">
        <v>1578</v>
      </c>
    </row>
    <row r="773" spans="9:10">
      <c r="I773" s="21" t="s">
        <v>1579</v>
      </c>
      <c r="J773" s="21" t="s">
        <v>1578</v>
      </c>
    </row>
    <row r="774" spans="9:10">
      <c r="I774" s="21" t="s">
        <v>37</v>
      </c>
      <c r="J774" s="21" t="s">
        <v>222</v>
      </c>
    </row>
    <row r="775" spans="9:10">
      <c r="I775" s="21" t="s">
        <v>38</v>
      </c>
      <c r="J775" s="21" t="s">
        <v>222</v>
      </c>
    </row>
    <row r="776" spans="9:10">
      <c r="I776" s="21" t="s">
        <v>1580</v>
      </c>
      <c r="J776" s="21" t="s">
        <v>222</v>
      </c>
    </row>
    <row r="777" spans="9:10">
      <c r="I777" s="21" t="s">
        <v>39</v>
      </c>
      <c r="J777" s="21" t="s">
        <v>223</v>
      </c>
    </row>
    <row r="778" spans="9:10">
      <c r="I778" s="21" t="s">
        <v>40</v>
      </c>
      <c r="J778" s="21" t="s">
        <v>223</v>
      </c>
    </row>
    <row r="779" spans="9:10">
      <c r="I779" s="21" t="s">
        <v>41</v>
      </c>
      <c r="J779" s="21" t="s">
        <v>223</v>
      </c>
    </row>
    <row r="780" spans="9:10">
      <c r="I780" s="21" t="s">
        <v>1581</v>
      </c>
      <c r="J780" s="21" t="s">
        <v>652</v>
      </c>
    </row>
    <row r="781" spans="9:10">
      <c r="I781" s="21" t="s">
        <v>1582</v>
      </c>
      <c r="J781" s="21" t="s">
        <v>652</v>
      </c>
    </row>
    <row r="782" spans="9:10">
      <c r="I782" s="21" t="s">
        <v>1583</v>
      </c>
      <c r="J782" s="21" t="s">
        <v>652</v>
      </c>
    </row>
    <row r="783" spans="9:10">
      <c r="I783" s="21" t="s">
        <v>1584</v>
      </c>
      <c r="J783" s="21" t="s">
        <v>1585</v>
      </c>
    </row>
    <row r="784" spans="9:10">
      <c r="I784" s="21" t="s">
        <v>1586</v>
      </c>
      <c r="J784" s="21" t="s">
        <v>1585</v>
      </c>
    </row>
    <row r="785" spans="9:10">
      <c r="I785" s="21" t="s">
        <v>1587</v>
      </c>
      <c r="J785" s="21" t="s">
        <v>742</v>
      </c>
    </row>
    <row r="786" spans="9:10">
      <c r="I786" s="21" t="s">
        <v>1588</v>
      </c>
      <c r="J786" s="21" t="s">
        <v>1589</v>
      </c>
    </row>
    <row r="787" spans="9:10">
      <c r="I787" s="21" t="s">
        <v>1590</v>
      </c>
      <c r="J787" s="21" t="s">
        <v>364</v>
      </c>
    </row>
    <row r="788" spans="9:10">
      <c r="I788" s="21" t="s">
        <v>1591</v>
      </c>
      <c r="J788" s="21" t="s">
        <v>1592</v>
      </c>
    </row>
    <row r="789" spans="9:10">
      <c r="I789" s="21" t="s">
        <v>1593</v>
      </c>
      <c r="J789" s="21" t="s">
        <v>1594</v>
      </c>
    </row>
    <row r="790" spans="9:10">
      <c r="I790" s="21" t="s">
        <v>1595</v>
      </c>
      <c r="J790" s="21" t="s">
        <v>607</v>
      </c>
    </row>
    <row r="791" spans="9:10">
      <c r="I791" s="21" t="s">
        <v>1596</v>
      </c>
      <c r="J791" s="21" t="s">
        <v>607</v>
      </c>
    </row>
    <row r="792" spans="9:10">
      <c r="I792" s="21" t="s">
        <v>1597</v>
      </c>
      <c r="J792" s="21" t="s">
        <v>1598</v>
      </c>
    </row>
    <row r="793" spans="9:10">
      <c r="I793" s="21" t="s">
        <v>1599</v>
      </c>
      <c r="J793" s="21" t="s">
        <v>563</v>
      </c>
    </row>
    <row r="794" spans="9:10">
      <c r="I794" s="21" t="s">
        <v>1600</v>
      </c>
      <c r="J794" s="21" t="s">
        <v>1601</v>
      </c>
    </row>
    <row r="795" spans="9:10">
      <c r="I795" s="21" t="s">
        <v>42</v>
      </c>
      <c r="J795" s="21" t="s">
        <v>1602</v>
      </c>
    </row>
    <row r="796" spans="9:10">
      <c r="I796" s="21" t="s">
        <v>43</v>
      </c>
      <c r="J796" s="21" t="s">
        <v>1603</v>
      </c>
    </row>
    <row r="797" spans="9:10">
      <c r="I797" s="21" t="s">
        <v>1604</v>
      </c>
      <c r="J797" s="21" t="s">
        <v>1605</v>
      </c>
    </row>
    <row r="798" spans="9:10">
      <c r="I798" s="21" t="s">
        <v>1606</v>
      </c>
      <c r="J798" s="21" t="s">
        <v>1605</v>
      </c>
    </row>
    <row r="799" spans="9:10">
      <c r="I799" s="21" t="s">
        <v>1607</v>
      </c>
      <c r="J799" s="21" t="s">
        <v>1608</v>
      </c>
    </row>
    <row r="800" spans="9:10">
      <c r="I800" s="21" t="s">
        <v>1609</v>
      </c>
      <c r="J800" s="21" t="s">
        <v>1608</v>
      </c>
    </row>
    <row r="801" spans="9:10">
      <c r="I801" s="21" t="s">
        <v>1610</v>
      </c>
      <c r="J801" s="21" t="s">
        <v>1611</v>
      </c>
    </row>
    <row r="802" spans="9:10">
      <c r="I802" s="21" t="s">
        <v>1612</v>
      </c>
      <c r="J802" s="21" t="s">
        <v>1611</v>
      </c>
    </row>
    <row r="803" spans="9:10">
      <c r="I803" s="21" t="s">
        <v>1613</v>
      </c>
      <c r="J803" s="21" t="s">
        <v>1614</v>
      </c>
    </row>
    <row r="804" spans="9:10">
      <c r="I804" s="21" t="s">
        <v>1615</v>
      </c>
      <c r="J804" s="21" t="s">
        <v>1614</v>
      </c>
    </row>
    <row r="805" spans="9:10">
      <c r="I805" s="21" t="s">
        <v>1616</v>
      </c>
      <c r="J805" s="21" t="s">
        <v>1617</v>
      </c>
    </row>
    <row r="806" spans="9:10">
      <c r="I806" s="21" t="s">
        <v>1618</v>
      </c>
      <c r="J806" s="21" t="s">
        <v>1617</v>
      </c>
    </row>
    <row r="807" spans="9:10">
      <c r="I807" s="21" t="s">
        <v>1619</v>
      </c>
      <c r="J807" s="21" t="s">
        <v>1620</v>
      </c>
    </row>
    <row r="808" spans="9:10">
      <c r="I808" s="21" t="s">
        <v>1621</v>
      </c>
      <c r="J808" s="21" t="s">
        <v>1620</v>
      </c>
    </row>
    <row r="809" spans="9:10">
      <c r="I809" s="21" t="s">
        <v>1622</v>
      </c>
      <c r="J809" s="21" t="s">
        <v>1623</v>
      </c>
    </row>
    <row r="810" spans="9:10">
      <c r="I810" s="21" t="s">
        <v>1624</v>
      </c>
      <c r="J810" s="21" t="s">
        <v>1623</v>
      </c>
    </row>
    <row r="811" spans="9:10">
      <c r="I811" s="21" t="s">
        <v>1625</v>
      </c>
      <c r="J811" s="21" t="s">
        <v>1626</v>
      </c>
    </row>
    <row r="812" spans="9:10">
      <c r="I812" s="21" t="s">
        <v>1627</v>
      </c>
      <c r="J812" s="21" t="s">
        <v>1626</v>
      </c>
    </row>
    <row r="813" spans="9:10">
      <c r="I813" s="21" t="s">
        <v>44</v>
      </c>
      <c r="J813" s="21" t="s">
        <v>1628</v>
      </c>
    </row>
    <row r="814" spans="9:10">
      <c r="I814" s="21" t="s">
        <v>45</v>
      </c>
      <c r="J814" s="21" t="s">
        <v>1628</v>
      </c>
    </row>
    <row r="815" spans="9:10">
      <c r="I815" s="21" t="s">
        <v>1629</v>
      </c>
      <c r="J815" s="21" t="s">
        <v>1628</v>
      </c>
    </row>
    <row r="816" spans="9:10">
      <c r="I816" s="21" t="s">
        <v>46</v>
      </c>
      <c r="J816" s="21" t="s">
        <v>1630</v>
      </c>
    </row>
    <row r="817" spans="9:10">
      <c r="I817" s="21" t="s">
        <v>47</v>
      </c>
      <c r="J817" s="21" t="s">
        <v>1631</v>
      </c>
    </row>
    <row r="818" spans="9:10">
      <c r="I818" s="21" t="s">
        <v>48</v>
      </c>
      <c r="J818" s="21" t="s">
        <v>1632</v>
      </c>
    </row>
    <row r="819" spans="9:10">
      <c r="I819" s="21" t="s">
        <v>49</v>
      </c>
      <c r="J819" s="21" t="s">
        <v>691</v>
      </c>
    </row>
    <row r="820" spans="9:10">
      <c r="I820" s="21" t="s">
        <v>1633</v>
      </c>
      <c r="J820" s="21" t="s">
        <v>1634</v>
      </c>
    </row>
    <row r="821" spans="9:10">
      <c r="I821" s="21" t="s">
        <v>1635</v>
      </c>
      <c r="J821" s="21" t="s">
        <v>1636</v>
      </c>
    </row>
    <row r="822" spans="9:10">
      <c r="I822" s="21" t="s">
        <v>50</v>
      </c>
      <c r="J822" s="21" t="s">
        <v>692</v>
      </c>
    </row>
    <row r="823" spans="9:10">
      <c r="I823" s="21" t="s">
        <v>51</v>
      </c>
      <c r="J823" s="21" t="s">
        <v>1637</v>
      </c>
    </row>
    <row r="824" spans="9:10">
      <c r="I824" s="21" t="s">
        <v>1638</v>
      </c>
      <c r="J824" s="21" t="s">
        <v>1637</v>
      </c>
    </row>
    <row r="825" spans="9:10">
      <c r="I825" s="21" t="s">
        <v>1639</v>
      </c>
      <c r="J825" s="21" t="s">
        <v>1640</v>
      </c>
    </row>
    <row r="826" spans="9:10">
      <c r="I826" s="21" t="s">
        <v>1641</v>
      </c>
      <c r="J826" s="21" t="s">
        <v>1640</v>
      </c>
    </row>
    <row r="827" spans="9:10">
      <c r="I827" s="21" t="s">
        <v>1642</v>
      </c>
      <c r="J827" s="21" t="s">
        <v>1643</v>
      </c>
    </row>
    <row r="828" spans="9:10">
      <c r="I828" s="21" t="s">
        <v>1644</v>
      </c>
      <c r="J828" s="21" t="s">
        <v>1643</v>
      </c>
    </row>
    <row r="829" spans="9:10">
      <c r="I829" s="21" t="s">
        <v>52</v>
      </c>
      <c r="J829" s="21" t="s">
        <v>574</v>
      </c>
    </row>
    <row r="830" spans="9:10">
      <c r="I830" s="21" t="s">
        <v>1645</v>
      </c>
      <c r="J830" s="21" t="s">
        <v>1646</v>
      </c>
    </row>
    <row r="831" spans="9:10">
      <c r="I831" s="21" t="s">
        <v>1647</v>
      </c>
      <c r="J831" s="21" t="s">
        <v>1646</v>
      </c>
    </row>
    <row r="832" spans="9:10">
      <c r="I832" s="21" t="s">
        <v>1648</v>
      </c>
      <c r="J832" s="21" t="s">
        <v>1649</v>
      </c>
    </row>
    <row r="833" spans="9:10">
      <c r="I833" s="21" t="s">
        <v>1650</v>
      </c>
      <c r="J833" s="21" t="s">
        <v>1649</v>
      </c>
    </row>
    <row r="834" spans="9:10">
      <c r="I834" s="21" t="s">
        <v>1651</v>
      </c>
      <c r="J834" s="21" t="s">
        <v>1652</v>
      </c>
    </row>
    <row r="835" spans="9:10">
      <c r="I835" s="21" t="s">
        <v>1653</v>
      </c>
      <c r="J835" s="21" t="s">
        <v>1652</v>
      </c>
    </row>
    <row r="836" spans="9:10">
      <c r="I836" s="21" t="s">
        <v>53</v>
      </c>
      <c r="J836" s="21" t="s">
        <v>1654</v>
      </c>
    </row>
    <row r="837" spans="9:10">
      <c r="I837" s="21" t="s">
        <v>54</v>
      </c>
      <c r="J837" s="21" t="s">
        <v>1654</v>
      </c>
    </row>
    <row r="838" spans="9:10">
      <c r="I838" s="21" t="s">
        <v>1655</v>
      </c>
      <c r="J838" s="21" t="s">
        <v>1654</v>
      </c>
    </row>
    <row r="839" spans="9:10">
      <c r="I839" s="21" t="s">
        <v>55</v>
      </c>
      <c r="J839" s="21" t="s">
        <v>1656</v>
      </c>
    </row>
    <row r="840" spans="9:10">
      <c r="I840" s="21" t="s">
        <v>1657</v>
      </c>
      <c r="J840" s="21" t="s">
        <v>1658</v>
      </c>
    </row>
    <row r="841" spans="9:10">
      <c r="I841" s="21" t="s">
        <v>1659</v>
      </c>
      <c r="J841" s="21" t="s">
        <v>1658</v>
      </c>
    </row>
    <row r="842" spans="9:10">
      <c r="I842" s="21" t="s">
        <v>1660</v>
      </c>
      <c r="J842" s="21" t="s">
        <v>1658</v>
      </c>
    </row>
    <row r="843" spans="9:10">
      <c r="I843" s="21" t="s">
        <v>3</v>
      </c>
      <c r="J843" s="21" t="s">
        <v>1661</v>
      </c>
    </row>
    <row r="844" spans="9:10">
      <c r="I844" s="21" t="s">
        <v>1662</v>
      </c>
      <c r="J844" s="21" t="s">
        <v>1663</v>
      </c>
    </row>
    <row r="845" spans="9:10">
      <c r="I845" s="21" t="s">
        <v>1664</v>
      </c>
      <c r="J845" s="21" t="s">
        <v>1663</v>
      </c>
    </row>
    <row r="846" spans="9:10">
      <c r="I846" s="21" t="s">
        <v>1665</v>
      </c>
      <c r="J846" s="21" t="s">
        <v>1663</v>
      </c>
    </row>
    <row r="847" spans="9:10">
      <c r="I847" s="21" t="s">
        <v>1666</v>
      </c>
      <c r="J847" s="21" t="s">
        <v>1667</v>
      </c>
    </row>
    <row r="848" spans="9:10">
      <c r="I848" s="21" t="s">
        <v>1668</v>
      </c>
      <c r="J848" s="21" t="s">
        <v>1669</v>
      </c>
    </row>
    <row r="849" spans="9:10">
      <c r="I849" s="21" t="s">
        <v>1670</v>
      </c>
      <c r="J849" s="21" t="s">
        <v>1671</v>
      </c>
    </row>
    <row r="850" spans="9:10">
      <c r="I850" s="21" t="s">
        <v>1672</v>
      </c>
      <c r="J850" s="21" t="s">
        <v>1671</v>
      </c>
    </row>
    <row r="851" spans="9:10">
      <c r="I851" s="21" t="s">
        <v>1673</v>
      </c>
      <c r="J851" s="21" t="s">
        <v>1674</v>
      </c>
    </row>
    <row r="852" spans="9:10">
      <c r="I852" s="21" t="s">
        <v>1675</v>
      </c>
      <c r="J852" s="21" t="s">
        <v>1674</v>
      </c>
    </row>
    <row r="853" spans="9:10">
      <c r="I853" s="21" t="s">
        <v>1676</v>
      </c>
      <c r="J853" s="21" t="s">
        <v>1677</v>
      </c>
    </row>
    <row r="854" spans="9:10">
      <c r="I854" s="21" t="s">
        <v>1678</v>
      </c>
      <c r="J854" s="21" t="s">
        <v>1679</v>
      </c>
    </row>
    <row r="855" spans="9:10">
      <c r="I855" s="21" t="s">
        <v>1680</v>
      </c>
      <c r="J855" s="21" t="s">
        <v>1679</v>
      </c>
    </row>
    <row r="856" spans="9:10">
      <c r="I856" s="21" t="s">
        <v>1681</v>
      </c>
      <c r="J856" s="21" t="s">
        <v>1682</v>
      </c>
    </row>
    <row r="857" spans="9:10">
      <c r="I857" s="21" t="s">
        <v>1683</v>
      </c>
      <c r="J857" s="21" t="s">
        <v>1682</v>
      </c>
    </row>
    <row r="858" spans="9:10">
      <c r="I858" s="21" t="s">
        <v>1684</v>
      </c>
      <c r="J858" s="21" t="s">
        <v>1685</v>
      </c>
    </row>
    <row r="859" spans="9:10">
      <c r="I859" s="21" t="s">
        <v>1686</v>
      </c>
      <c r="J859" s="21" t="s">
        <v>1687</v>
      </c>
    </row>
    <row r="860" spans="9:10">
      <c r="I860" s="21" t="s">
        <v>1688</v>
      </c>
      <c r="J860" s="21" t="s">
        <v>1687</v>
      </c>
    </row>
    <row r="861" spans="9:10">
      <c r="I861" s="21" t="s">
        <v>1689</v>
      </c>
      <c r="J861" s="21" t="s">
        <v>1690</v>
      </c>
    </row>
    <row r="862" spans="9:10">
      <c r="I862" s="21" t="s">
        <v>1691</v>
      </c>
      <c r="J862" s="21" t="s">
        <v>689</v>
      </c>
    </row>
    <row r="863" spans="9:10">
      <c r="I863" s="21" t="s">
        <v>1692</v>
      </c>
      <c r="J863" s="21" t="s">
        <v>690</v>
      </c>
    </row>
    <row r="864" spans="9:10">
      <c r="I864" s="21" t="s">
        <v>1693</v>
      </c>
      <c r="J864" s="21" t="s">
        <v>1694</v>
      </c>
    </row>
    <row r="865" spans="9:10">
      <c r="I865" s="21" t="s">
        <v>1695</v>
      </c>
      <c r="J865" s="21" t="s">
        <v>1696</v>
      </c>
    </row>
    <row r="866" spans="9:10">
      <c r="I866" s="21" t="s">
        <v>1697</v>
      </c>
      <c r="J866" s="21" t="s">
        <v>1698</v>
      </c>
    </row>
    <row r="867" spans="9:10">
      <c r="I867" s="21" t="s">
        <v>1699</v>
      </c>
      <c r="J867" s="21" t="s">
        <v>1698</v>
      </c>
    </row>
    <row r="868" spans="9:10">
      <c r="I868" s="21" t="s">
        <v>1700</v>
      </c>
      <c r="J868" s="21" t="s">
        <v>1698</v>
      </c>
    </row>
    <row r="869" spans="9:10">
      <c r="I869" s="21" t="s">
        <v>365</v>
      </c>
      <c r="J869" s="21" t="s">
        <v>1701</v>
      </c>
    </row>
    <row r="870" spans="9:10">
      <c r="I870" s="21" t="s">
        <v>1702</v>
      </c>
      <c r="J870" s="21" t="s">
        <v>1703</v>
      </c>
    </row>
    <row r="871" spans="9:10">
      <c r="I871" s="21" t="s">
        <v>1704</v>
      </c>
      <c r="J871" s="21" t="s">
        <v>1703</v>
      </c>
    </row>
    <row r="872" spans="9:10">
      <c r="I872" s="21" t="s">
        <v>1705</v>
      </c>
      <c r="J872" s="21" t="s">
        <v>1703</v>
      </c>
    </row>
    <row r="873" spans="9:10">
      <c r="I873" s="21" t="s">
        <v>1706</v>
      </c>
      <c r="J873" s="21" t="s">
        <v>2019</v>
      </c>
    </row>
    <row r="874" spans="9:10">
      <c r="I874" s="21" t="s">
        <v>1707</v>
      </c>
      <c r="J874" s="21" t="s">
        <v>2019</v>
      </c>
    </row>
    <row r="875" spans="9:10">
      <c r="I875" s="21" t="s">
        <v>1708</v>
      </c>
      <c r="J875" s="21" t="s">
        <v>2019</v>
      </c>
    </row>
    <row r="876" spans="9:10">
      <c r="I876" s="21" t="s">
        <v>1709</v>
      </c>
      <c r="J876" s="21" t="s">
        <v>1710</v>
      </c>
    </row>
    <row r="877" spans="9:10">
      <c r="I877" s="21" t="s">
        <v>1711</v>
      </c>
      <c r="J877" s="21" t="s">
        <v>1712</v>
      </c>
    </row>
    <row r="878" spans="9:10">
      <c r="I878" s="21" t="s">
        <v>1713</v>
      </c>
      <c r="J878" s="21" t="s">
        <v>1714</v>
      </c>
    </row>
    <row r="879" spans="9:10">
      <c r="I879" s="21" t="s">
        <v>1715</v>
      </c>
      <c r="J879" s="21" t="s">
        <v>1714</v>
      </c>
    </row>
    <row r="880" spans="9:10">
      <c r="I880" s="21" t="s">
        <v>1716</v>
      </c>
      <c r="J880" s="21" t="s">
        <v>1717</v>
      </c>
    </row>
    <row r="881" spans="9:10">
      <c r="I881" s="21" t="s">
        <v>1718</v>
      </c>
      <c r="J881" s="21" t="s">
        <v>1717</v>
      </c>
    </row>
    <row r="882" spans="9:10">
      <c r="I882" s="21" t="s">
        <v>1719</v>
      </c>
      <c r="J882" s="21" t="s">
        <v>1720</v>
      </c>
    </row>
    <row r="883" spans="9:10">
      <c r="I883" s="21" t="s">
        <v>1721</v>
      </c>
      <c r="J883" s="21" t="s">
        <v>1720</v>
      </c>
    </row>
    <row r="884" spans="9:10">
      <c r="I884" s="21" t="s">
        <v>1722</v>
      </c>
      <c r="J884" s="21" t="s">
        <v>1723</v>
      </c>
    </row>
    <row r="885" spans="9:10">
      <c r="I885" s="21" t="s">
        <v>1724</v>
      </c>
      <c r="J885" s="21" t="s">
        <v>1725</v>
      </c>
    </row>
    <row r="886" spans="9:10">
      <c r="I886" s="21" t="s">
        <v>1726</v>
      </c>
      <c r="J886" s="21" t="s">
        <v>1725</v>
      </c>
    </row>
    <row r="887" spans="9:10">
      <c r="I887" s="21" t="s">
        <v>1727</v>
      </c>
      <c r="J887" s="21" t="s">
        <v>1728</v>
      </c>
    </row>
    <row r="888" spans="9:10">
      <c r="I888" s="21" t="s">
        <v>1729</v>
      </c>
      <c r="J888" s="21" t="s">
        <v>1728</v>
      </c>
    </row>
    <row r="889" spans="9:10">
      <c r="I889" s="21" t="s">
        <v>1730</v>
      </c>
      <c r="J889" s="21" t="s">
        <v>1731</v>
      </c>
    </row>
    <row r="890" spans="9:10">
      <c r="I890" s="21" t="s">
        <v>1732</v>
      </c>
      <c r="J890" s="21" t="s">
        <v>576</v>
      </c>
    </row>
    <row r="891" spans="9:10">
      <c r="I891" s="21" t="s">
        <v>1733</v>
      </c>
      <c r="J891" s="21" t="s">
        <v>576</v>
      </c>
    </row>
    <row r="892" spans="9:10">
      <c r="I892" s="21" t="s">
        <v>1734</v>
      </c>
      <c r="J892" s="21" t="s">
        <v>1735</v>
      </c>
    </row>
    <row r="893" spans="9:10">
      <c r="I893" s="21" t="s">
        <v>1736</v>
      </c>
      <c r="J893" s="21" t="s">
        <v>1735</v>
      </c>
    </row>
    <row r="894" spans="9:10">
      <c r="I894" s="21" t="s">
        <v>1737</v>
      </c>
      <c r="J894" s="21" t="s">
        <v>1738</v>
      </c>
    </row>
    <row r="895" spans="9:10">
      <c r="I895" s="21" t="s">
        <v>1739</v>
      </c>
      <c r="J895" s="21" t="s">
        <v>1740</v>
      </c>
    </row>
    <row r="896" spans="9:10">
      <c r="I896" s="21" t="s">
        <v>1741</v>
      </c>
      <c r="J896" s="21" t="s">
        <v>1742</v>
      </c>
    </row>
    <row r="897" spans="9:10">
      <c r="I897" s="21" t="s">
        <v>1743</v>
      </c>
      <c r="J897" s="21" t="s">
        <v>1742</v>
      </c>
    </row>
    <row r="898" spans="9:10">
      <c r="I898" s="21" t="s">
        <v>1744</v>
      </c>
      <c r="J898" s="21" t="s">
        <v>2020</v>
      </c>
    </row>
    <row r="899" spans="9:10">
      <c r="I899" s="21" t="s">
        <v>1745</v>
      </c>
      <c r="J899" s="21" t="s">
        <v>185</v>
      </c>
    </row>
    <row r="900" spans="9:10">
      <c r="I900" s="21" t="s">
        <v>1746</v>
      </c>
      <c r="J900" s="21" t="s">
        <v>192</v>
      </c>
    </row>
    <row r="901" spans="9:10">
      <c r="I901" s="21" t="s">
        <v>1747</v>
      </c>
      <c r="J901" s="21" t="s">
        <v>575</v>
      </c>
    </row>
    <row r="902" spans="9:10">
      <c r="I902" s="21" t="s">
        <v>1748</v>
      </c>
      <c r="J902" s="21" t="s">
        <v>575</v>
      </c>
    </row>
    <row r="903" spans="9:10">
      <c r="I903" s="21" t="s">
        <v>1749</v>
      </c>
      <c r="J903" s="21" t="s">
        <v>1750</v>
      </c>
    </row>
    <row r="904" spans="9:10">
      <c r="I904" s="21" t="s">
        <v>1751</v>
      </c>
      <c r="J904" s="21" t="s">
        <v>357</v>
      </c>
    </row>
    <row r="905" spans="9:10">
      <c r="I905" s="21" t="s">
        <v>1752</v>
      </c>
      <c r="J905" s="21" t="s">
        <v>357</v>
      </c>
    </row>
    <row r="906" spans="9:10">
      <c r="I906" s="21" t="s">
        <v>1753</v>
      </c>
      <c r="J906" s="21" t="s">
        <v>358</v>
      </c>
    </row>
    <row r="907" spans="9:10">
      <c r="I907" s="21" t="s">
        <v>1754</v>
      </c>
      <c r="J907" s="21" t="s">
        <v>358</v>
      </c>
    </row>
    <row r="908" spans="9:10">
      <c r="I908" s="21" t="s">
        <v>1755</v>
      </c>
      <c r="J908" s="21" t="s">
        <v>1756</v>
      </c>
    </row>
    <row r="909" spans="9:10">
      <c r="I909" s="21" t="s">
        <v>1757</v>
      </c>
      <c r="J909" s="21" t="s">
        <v>188</v>
      </c>
    </row>
    <row r="910" spans="9:10">
      <c r="I910" s="21" t="s">
        <v>1758</v>
      </c>
      <c r="J910" s="21" t="s">
        <v>1759</v>
      </c>
    </row>
    <row r="911" spans="9:10">
      <c r="I911" s="21" t="s">
        <v>1760</v>
      </c>
      <c r="J911" s="21" t="s">
        <v>359</v>
      </c>
    </row>
    <row r="912" spans="9:10">
      <c r="I912" s="21" t="s">
        <v>1761</v>
      </c>
      <c r="J912" s="21" t="s">
        <v>220</v>
      </c>
    </row>
    <row r="913" spans="9:10">
      <c r="I913" s="21" t="s">
        <v>1762</v>
      </c>
      <c r="J913" s="21" t="s">
        <v>220</v>
      </c>
    </row>
    <row r="914" spans="9:10">
      <c r="I914" s="21" t="s">
        <v>1763</v>
      </c>
      <c r="J914" s="21" t="s">
        <v>697</v>
      </c>
    </row>
    <row r="915" spans="9:10">
      <c r="I915" s="21" t="s">
        <v>1764</v>
      </c>
      <c r="J915" s="21" t="s">
        <v>697</v>
      </c>
    </row>
    <row r="916" spans="9:10">
      <c r="I916" s="21" t="s">
        <v>1765</v>
      </c>
      <c r="J916" s="21" t="s">
        <v>680</v>
      </c>
    </row>
    <row r="917" spans="9:10">
      <c r="I917" s="21" t="s">
        <v>1766</v>
      </c>
      <c r="J917" s="21" t="s">
        <v>680</v>
      </c>
    </row>
    <row r="918" spans="9:10">
      <c r="I918" s="21" t="s">
        <v>1767</v>
      </c>
      <c r="J918" s="21" t="s">
        <v>681</v>
      </c>
    </row>
    <row r="919" spans="9:10">
      <c r="I919" s="21" t="s">
        <v>1768</v>
      </c>
      <c r="J919" s="21" t="s">
        <v>681</v>
      </c>
    </row>
    <row r="920" spans="9:10">
      <c r="I920" s="21" t="s">
        <v>1769</v>
      </c>
      <c r="J920" s="21" t="s">
        <v>682</v>
      </c>
    </row>
    <row r="921" spans="9:10">
      <c r="I921" s="21" t="s">
        <v>1770</v>
      </c>
      <c r="J921" s="21" t="s">
        <v>682</v>
      </c>
    </row>
    <row r="922" spans="9:10">
      <c r="I922" s="21" t="s">
        <v>1771</v>
      </c>
      <c r="J922" s="21" t="s">
        <v>1772</v>
      </c>
    </row>
    <row r="923" spans="9:10">
      <c r="I923" s="21" t="s">
        <v>1773</v>
      </c>
      <c r="J923" s="21" t="s">
        <v>1774</v>
      </c>
    </row>
    <row r="924" spans="9:10">
      <c r="I924" s="21" t="s">
        <v>1775</v>
      </c>
      <c r="J924" s="21" t="s">
        <v>1774</v>
      </c>
    </row>
    <row r="925" spans="9:10">
      <c r="I925" s="21" t="s">
        <v>1776</v>
      </c>
      <c r="J925" s="21" t="s">
        <v>1777</v>
      </c>
    </row>
    <row r="926" spans="9:10">
      <c r="I926" s="21" t="s">
        <v>1778</v>
      </c>
      <c r="J926" s="21" t="s">
        <v>1779</v>
      </c>
    </row>
    <row r="927" spans="9:10">
      <c r="I927" s="21" t="s">
        <v>1780</v>
      </c>
      <c r="J927" s="21" t="s">
        <v>683</v>
      </c>
    </row>
    <row r="928" spans="9:10">
      <c r="I928" s="21" t="s">
        <v>1781</v>
      </c>
      <c r="J928" s="21" t="s">
        <v>349</v>
      </c>
    </row>
    <row r="929" spans="9:10">
      <c r="I929" s="21" t="s">
        <v>366</v>
      </c>
      <c r="J929" s="21" t="s">
        <v>1782</v>
      </c>
    </row>
    <row r="930" spans="9:10">
      <c r="I930" s="21" t="s">
        <v>367</v>
      </c>
      <c r="J930" s="21" t="s">
        <v>684</v>
      </c>
    </row>
    <row r="931" spans="9:10">
      <c r="I931" s="21" t="s">
        <v>368</v>
      </c>
      <c r="J931" s="21" t="s">
        <v>1783</v>
      </c>
    </row>
    <row r="932" spans="9:10">
      <c r="I932" s="21" t="s">
        <v>369</v>
      </c>
      <c r="J932" s="21" t="s">
        <v>1784</v>
      </c>
    </row>
    <row r="933" spans="9:10">
      <c r="I933" s="21" t="s">
        <v>370</v>
      </c>
      <c r="J933" s="21" t="s">
        <v>1785</v>
      </c>
    </row>
    <row r="934" spans="9:10">
      <c r="I934" s="21" t="s">
        <v>1786</v>
      </c>
      <c r="J934" s="21" t="s">
        <v>1787</v>
      </c>
    </row>
    <row r="935" spans="9:10">
      <c r="I935" s="21" t="s">
        <v>1788</v>
      </c>
      <c r="J935" s="21" t="s">
        <v>1789</v>
      </c>
    </row>
    <row r="936" spans="9:10">
      <c r="I936" s="21" t="s">
        <v>1790</v>
      </c>
      <c r="J936" s="21" t="s">
        <v>1791</v>
      </c>
    </row>
    <row r="937" spans="9:10">
      <c r="I937" s="21" t="s">
        <v>371</v>
      </c>
      <c r="J937" s="21" t="s">
        <v>348</v>
      </c>
    </row>
    <row r="938" spans="9:10">
      <c r="I938" s="21" t="s">
        <v>1792</v>
      </c>
      <c r="J938" s="21" t="s">
        <v>348</v>
      </c>
    </row>
    <row r="939" spans="9:10">
      <c r="I939" s="21" t="s">
        <v>1793</v>
      </c>
      <c r="J939" s="21" t="s">
        <v>348</v>
      </c>
    </row>
    <row r="940" spans="9:10">
      <c r="I940" s="21" t="s">
        <v>372</v>
      </c>
      <c r="J940" s="21" t="s">
        <v>685</v>
      </c>
    </row>
    <row r="941" spans="9:10">
      <c r="I941" s="21" t="s">
        <v>373</v>
      </c>
      <c r="J941" s="21" t="s">
        <v>1794</v>
      </c>
    </row>
    <row r="942" spans="9:10">
      <c r="I942" s="21" t="s">
        <v>374</v>
      </c>
      <c r="J942" s="21" t="s">
        <v>1794</v>
      </c>
    </row>
    <row r="943" spans="9:10">
      <c r="I943" s="21" t="s">
        <v>375</v>
      </c>
      <c r="J943" s="21" t="s">
        <v>1795</v>
      </c>
    </row>
    <row r="944" spans="9:10">
      <c r="I944" s="21" t="s">
        <v>376</v>
      </c>
      <c r="J944" s="21" t="s">
        <v>1795</v>
      </c>
    </row>
    <row r="945" spans="9:10">
      <c r="I945" s="21" t="s">
        <v>198</v>
      </c>
      <c r="J945" s="21" t="s">
        <v>1796</v>
      </c>
    </row>
    <row r="946" spans="9:10">
      <c r="I946" s="21" t="s">
        <v>1797</v>
      </c>
      <c r="J946" s="21" t="s">
        <v>1796</v>
      </c>
    </row>
    <row r="947" spans="9:10">
      <c r="I947" s="21" t="s">
        <v>1798</v>
      </c>
      <c r="J947" s="21" t="s">
        <v>1799</v>
      </c>
    </row>
    <row r="948" spans="9:10">
      <c r="I948" s="21" t="s">
        <v>1800</v>
      </c>
      <c r="J948" s="21" t="s">
        <v>1801</v>
      </c>
    </row>
    <row r="949" spans="9:10">
      <c r="I949" s="21" t="s">
        <v>1802</v>
      </c>
      <c r="J949" s="21" t="s">
        <v>1803</v>
      </c>
    </row>
    <row r="950" spans="9:10">
      <c r="I950" s="21" t="s">
        <v>1804</v>
      </c>
      <c r="J950" s="21" t="s">
        <v>1805</v>
      </c>
    </row>
    <row r="951" spans="9:10">
      <c r="I951" s="21" t="s">
        <v>1806</v>
      </c>
      <c r="J951" s="21" t="s">
        <v>219</v>
      </c>
    </row>
    <row r="952" spans="9:10">
      <c r="I952" s="21" t="s">
        <v>1807</v>
      </c>
      <c r="J952" s="21" t="s">
        <v>1808</v>
      </c>
    </row>
    <row r="953" spans="9:10">
      <c r="I953" s="21" t="s">
        <v>1809</v>
      </c>
      <c r="J953" s="21" t="s">
        <v>1808</v>
      </c>
    </row>
    <row r="954" spans="9:10">
      <c r="I954" s="21" t="s">
        <v>1810</v>
      </c>
      <c r="J954" s="21" t="s">
        <v>1811</v>
      </c>
    </row>
    <row r="955" spans="9:10">
      <c r="I955" s="21" t="s">
        <v>1812</v>
      </c>
      <c r="J955" s="21" t="s">
        <v>1811</v>
      </c>
    </row>
    <row r="956" spans="9:10">
      <c r="I956" s="21" t="s">
        <v>1813</v>
      </c>
      <c r="J956" s="21" t="s">
        <v>1814</v>
      </c>
    </row>
    <row r="957" spans="9:10">
      <c r="I957" s="21" t="s">
        <v>1815</v>
      </c>
      <c r="J957" s="21" t="s">
        <v>1814</v>
      </c>
    </row>
    <row r="958" spans="9:10">
      <c r="I958" s="21" t="s">
        <v>1816</v>
      </c>
      <c r="J958" s="21" t="s">
        <v>1817</v>
      </c>
    </row>
    <row r="959" spans="9:10">
      <c r="I959" s="21" t="s">
        <v>1818</v>
      </c>
      <c r="J959" s="21" t="s">
        <v>1817</v>
      </c>
    </row>
    <row r="960" spans="9:10">
      <c r="I960" s="21" t="s">
        <v>1819</v>
      </c>
      <c r="J960" s="21" t="s">
        <v>1820</v>
      </c>
    </row>
    <row r="961" spans="9:10">
      <c r="I961" s="21" t="s">
        <v>1821</v>
      </c>
      <c r="J961" s="21" t="s">
        <v>1820</v>
      </c>
    </row>
    <row r="962" spans="9:10">
      <c r="I962" s="39">
        <v>4616</v>
      </c>
      <c r="J962" s="21" t="s">
        <v>1822</v>
      </c>
    </row>
    <row r="963" spans="9:10">
      <c r="I963" s="21" t="s">
        <v>1823</v>
      </c>
      <c r="J963" s="21" t="s">
        <v>1822</v>
      </c>
    </row>
    <row r="964" spans="9:10">
      <c r="I964" s="21" t="s">
        <v>1824</v>
      </c>
      <c r="J964" s="21" t="s">
        <v>1825</v>
      </c>
    </row>
    <row r="965" spans="9:10">
      <c r="I965" s="21" t="s">
        <v>1826</v>
      </c>
      <c r="J965" s="21" t="s">
        <v>1825</v>
      </c>
    </row>
    <row r="966" spans="9:10">
      <c r="I966" s="21" t="s">
        <v>1827</v>
      </c>
      <c r="J966" s="21" t="s">
        <v>1828</v>
      </c>
    </row>
    <row r="967" spans="9:10">
      <c r="I967" s="21" t="s">
        <v>1829</v>
      </c>
      <c r="J967" s="21" t="s">
        <v>1828</v>
      </c>
    </row>
    <row r="968" spans="9:10">
      <c r="I968" s="21" t="s">
        <v>1830</v>
      </c>
      <c r="J968" s="21" t="s">
        <v>1831</v>
      </c>
    </row>
    <row r="969" spans="9:10">
      <c r="I969" s="21" t="s">
        <v>1832</v>
      </c>
      <c r="J969" s="21" t="s">
        <v>1831</v>
      </c>
    </row>
    <row r="970" spans="9:10">
      <c r="I970" s="21" t="s">
        <v>1833</v>
      </c>
      <c r="J970" s="21" t="s">
        <v>180</v>
      </c>
    </row>
    <row r="971" spans="9:10">
      <c r="I971" s="21" t="s">
        <v>1834</v>
      </c>
      <c r="J971" s="21" t="s">
        <v>1835</v>
      </c>
    </row>
    <row r="972" spans="9:10">
      <c r="I972" s="21" t="s">
        <v>1836</v>
      </c>
      <c r="J972" s="21" t="s">
        <v>1835</v>
      </c>
    </row>
    <row r="973" spans="9:10">
      <c r="I973" s="21" t="s">
        <v>1837</v>
      </c>
      <c r="J973" s="21" t="s">
        <v>765</v>
      </c>
    </row>
    <row r="974" spans="9:10">
      <c r="I974" s="21" t="s">
        <v>1838</v>
      </c>
      <c r="J974" s="21" t="s">
        <v>765</v>
      </c>
    </row>
    <row r="975" spans="9:10">
      <c r="I975" s="21" t="s">
        <v>1839</v>
      </c>
      <c r="J975" s="21" t="s">
        <v>337</v>
      </c>
    </row>
    <row r="976" spans="9:10">
      <c r="I976" s="21" t="s">
        <v>1840</v>
      </c>
      <c r="J976" s="21" t="s">
        <v>337</v>
      </c>
    </row>
    <row r="977" spans="9:10">
      <c r="I977" s="21" t="s">
        <v>1841</v>
      </c>
      <c r="J977" s="21" t="s">
        <v>338</v>
      </c>
    </row>
    <row r="978" spans="9:10">
      <c r="I978" s="21" t="s">
        <v>1842</v>
      </c>
      <c r="J978" s="21" t="s">
        <v>338</v>
      </c>
    </row>
    <row r="979" spans="9:10">
      <c r="I979" s="21" t="s">
        <v>1843</v>
      </c>
      <c r="J979" s="21" t="s">
        <v>1844</v>
      </c>
    </row>
    <row r="980" spans="9:10">
      <c r="I980" s="21" t="s">
        <v>1845</v>
      </c>
      <c r="J980" s="21" t="s">
        <v>766</v>
      </c>
    </row>
    <row r="981" spans="9:10">
      <c r="I981" s="21" t="s">
        <v>1846</v>
      </c>
      <c r="J981" s="21" t="s">
        <v>766</v>
      </c>
    </row>
    <row r="982" spans="9:10">
      <c r="I982" s="21" t="s">
        <v>1847</v>
      </c>
      <c r="J982" s="21" t="s">
        <v>339</v>
      </c>
    </row>
    <row r="983" spans="9:10">
      <c r="I983" s="21" t="s">
        <v>1848</v>
      </c>
      <c r="J983" s="21" t="s">
        <v>339</v>
      </c>
    </row>
    <row r="984" spans="9:10">
      <c r="I984" s="21" t="s">
        <v>1849</v>
      </c>
      <c r="J984" s="21" t="s">
        <v>767</v>
      </c>
    </row>
    <row r="985" spans="9:10">
      <c r="I985" s="21" t="s">
        <v>1850</v>
      </c>
      <c r="J985" s="21" t="s">
        <v>767</v>
      </c>
    </row>
    <row r="986" spans="9:10">
      <c r="I986" s="21" t="s">
        <v>1851</v>
      </c>
      <c r="J986" s="21" t="s">
        <v>1852</v>
      </c>
    </row>
    <row r="987" spans="9:10">
      <c r="I987" s="21" t="s">
        <v>1853</v>
      </c>
      <c r="J987" s="21" t="s">
        <v>768</v>
      </c>
    </row>
    <row r="988" spans="9:10">
      <c r="I988" s="21" t="s">
        <v>1854</v>
      </c>
      <c r="J988" s="21" t="s">
        <v>769</v>
      </c>
    </row>
    <row r="989" spans="9:10">
      <c r="I989" s="21" t="s">
        <v>1855</v>
      </c>
      <c r="J989" s="21" t="s">
        <v>194</v>
      </c>
    </row>
    <row r="990" spans="9:10">
      <c r="I990" s="21" t="s">
        <v>1856</v>
      </c>
      <c r="J990" s="21" t="s">
        <v>194</v>
      </c>
    </row>
    <row r="991" spans="9:10">
      <c r="I991" s="21" t="s">
        <v>1857</v>
      </c>
      <c r="J991" s="21" t="s">
        <v>1858</v>
      </c>
    </row>
    <row r="992" spans="9:10">
      <c r="I992" s="21" t="s">
        <v>1859</v>
      </c>
      <c r="J992" s="21" t="s">
        <v>1860</v>
      </c>
    </row>
    <row r="993" spans="9:10">
      <c r="I993" s="21" t="s">
        <v>1861</v>
      </c>
      <c r="J993" s="21" t="s">
        <v>770</v>
      </c>
    </row>
    <row r="994" spans="9:10">
      <c r="I994" s="21" t="s">
        <v>1862</v>
      </c>
      <c r="J994" s="21" t="s">
        <v>1863</v>
      </c>
    </row>
    <row r="995" spans="9:10">
      <c r="I995" s="21" t="s">
        <v>1864</v>
      </c>
      <c r="J995" s="21" t="s">
        <v>1863</v>
      </c>
    </row>
    <row r="996" spans="9:10">
      <c r="I996" s="21" t="s">
        <v>1865</v>
      </c>
      <c r="J996" s="21" t="s">
        <v>1866</v>
      </c>
    </row>
    <row r="997" spans="9:10">
      <c r="I997" s="21" t="s">
        <v>1867</v>
      </c>
      <c r="J997" s="21" t="s">
        <v>771</v>
      </c>
    </row>
    <row r="998" spans="9:10">
      <c r="I998" s="21" t="s">
        <v>1868</v>
      </c>
      <c r="J998" s="21" t="s">
        <v>1869</v>
      </c>
    </row>
    <row r="999" spans="9:10">
      <c r="I999" s="21" t="s">
        <v>1870</v>
      </c>
      <c r="J999" s="21" t="s">
        <v>1871</v>
      </c>
    </row>
    <row r="1000" spans="9:10">
      <c r="I1000" s="21" t="s">
        <v>1872</v>
      </c>
      <c r="J1000" s="21" t="s">
        <v>1873</v>
      </c>
    </row>
    <row r="1001" spans="9:10">
      <c r="I1001" s="21" t="s">
        <v>1874</v>
      </c>
      <c r="J1001" s="21" t="s">
        <v>1873</v>
      </c>
    </row>
    <row r="1002" spans="9:10">
      <c r="I1002" s="21" t="s">
        <v>1875</v>
      </c>
      <c r="J1002" s="21" t="s">
        <v>1876</v>
      </c>
    </row>
    <row r="1003" spans="9:10">
      <c r="I1003" s="21" t="s">
        <v>1877</v>
      </c>
      <c r="J1003" s="21" t="s">
        <v>1878</v>
      </c>
    </row>
    <row r="1004" spans="9:10">
      <c r="I1004" s="21" t="s">
        <v>1879</v>
      </c>
      <c r="J1004" s="21" t="s">
        <v>1878</v>
      </c>
    </row>
    <row r="1005" spans="9:10">
      <c r="I1005" s="21" t="s">
        <v>1880</v>
      </c>
      <c r="J1005" s="21" t="s">
        <v>196</v>
      </c>
    </row>
    <row r="1006" spans="9:10">
      <c r="I1006" s="21" t="s">
        <v>1881</v>
      </c>
      <c r="J1006" s="21" t="s">
        <v>1882</v>
      </c>
    </row>
    <row r="1007" spans="9:10">
      <c r="I1007" s="21" t="s">
        <v>1883</v>
      </c>
      <c r="J1007" s="21" t="s">
        <v>197</v>
      </c>
    </row>
    <row r="1008" spans="9:10">
      <c r="I1008" s="21" t="s">
        <v>1884</v>
      </c>
      <c r="J1008" s="21" t="s">
        <v>1885</v>
      </c>
    </row>
    <row r="1009" spans="9:10">
      <c r="I1009" s="21" t="s">
        <v>1886</v>
      </c>
      <c r="J1009" s="21" t="s">
        <v>564</v>
      </c>
    </row>
    <row r="1010" spans="9:10">
      <c r="I1010" s="21" t="s">
        <v>1887</v>
      </c>
      <c r="J1010" s="21" t="s">
        <v>1888</v>
      </c>
    </row>
    <row r="1011" spans="9:10">
      <c r="I1011" s="21" t="s">
        <v>1889</v>
      </c>
      <c r="J1011" s="21" t="s">
        <v>1890</v>
      </c>
    </row>
    <row r="1012" spans="9:10">
      <c r="I1012" s="21" t="s">
        <v>1891</v>
      </c>
      <c r="J1012" s="21" t="s">
        <v>1890</v>
      </c>
    </row>
    <row r="1013" spans="9:10">
      <c r="I1013" s="21" t="s">
        <v>1892</v>
      </c>
      <c r="J1013" s="21" t="s">
        <v>1893</v>
      </c>
    </row>
    <row r="1014" spans="9:10">
      <c r="I1014" s="21" t="s">
        <v>1894</v>
      </c>
      <c r="J1014" s="21" t="s">
        <v>1893</v>
      </c>
    </row>
    <row r="1015" spans="9:10">
      <c r="I1015" s="21" t="s">
        <v>1895</v>
      </c>
      <c r="J1015" s="21" t="s">
        <v>1896</v>
      </c>
    </row>
    <row r="1016" spans="9:10">
      <c r="I1016" s="21" t="s">
        <v>1897</v>
      </c>
      <c r="J1016" s="21" t="s">
        <v>1896</v>
      </c>
    </row>
    <row r="1017" spans="9:10">
      <c r="I1017" s="21" t="s">
        <v>1898</v>
      </c>
      <c r="J1017" s="21" t="s">
        <v>1899</v>
      </c>
    </row>
    <row r="1018" spans="9:10">
      <c r="I1018" s="21" t="s">
        <v>1900</v>
      </c>
      <c r="J1018" s="21" t="s">
        <v>1899</v>
      </c>
    </row>
    <row r="1019" spans="9:10">
      <c r="I1019" s="21" t="s">
        <v>1901</v>
      </c>
      <c r="J1019" s="21" t="s">
        <v>1902</v>
      </c>
    </row>
    <row r="1020" spans="9:10">
      <c r="I1020" s="21" t="s">
        <v>1903</v>
      </c>
      <c r="J1020" s="21" t="s">
        <v>1902</v>
      </c>
    </row>
    <row r="1021" spans="9:10">
      <c r="I1021" s="21" t="s">
        <v>1904</v>
      </c>
      <c r="J1021" s="21" t="s">
        <v>578</v>
      </c>
    </row>
    <row r="1022" spans="9:10">
      <c r="I1022" s="21" t="s">
        <v>1905</v>
      </c>
      <c r="J1022" s="21" t="s">
        <v>578</v>
      </c>
    </row>
    <row r="1023" spans="9:10">
      <c r="I1023" s="21" t="s">
        <v>1906</v>
      </c>
      <c r="J1023" s="21" t="s">
        <v>1907</v>
      </c>
    </row>
    <row r="1024" spans="9:10">
      <c r="I1024" s="21" t="s">
        <v>1908</v>
      </c>
      <c r="J1024" s="21" t="s">
        <v>1909</v>
      </c>
    </row>
    <row r="1025" spans="9:10">
      <c r="I1025" s="21" t="s">
        <v>1910</v>
      </c>
      <c r="J1025" s="21" t="s">
        <v>1909</v>
      </c>
    </row>
    <row r="1026" spans="9:10">
      <c r="I1026" s="21" t="s">
        <v>1911</v>
      </c>
      <c r="J1026" s="21" t="s">
        <v>1912</v>
      </c>
    </row>
    <row r="1027" spans="9:10">
      <c r="I1027" s="21" t="s">
        <v>1913</v>
      </c>
      <c r="J1027" s="21" t="s">
        <v>1912</v>
      </c>
    </row>
    <row r="1028" spans="9:10">
      <c r="I1028" s="21" t="s">
        <v>1914</v>
      </c>
      <c r="J1028" s="21" t="s">
        <v>1915</v>
      </c>
    </row>
    <row r="1029" spans="9:10">
      <c r="I1029" s="21" t="s">
        <v>1916</v>
      </c>
      <c r="J1029" s="21" t="s">
        <v>1917</v>
      </c>
    </row>
    <row r="1030" spans="9:10">
      <c r="I1030" s="21" t="s">
        <v>1918</v>
      </c>
      <c r="J1030" s="21" t="s">
        <v>1917</v>
      </c>
    </row>
    <row r="1031" spans="9:10">
      <c r="I1031" s="21" t="s">
        <v>1919</v>
      </c>
      <c r="J1031" s="21" t="s">
        <v>2018</v>
      </c>
    </row>
    <row r="1032" spans="9:10">
      <c r="I1032" s="21" t="s">
        <v>1920</v>
      </c>
      <c r="J1032" s="21" t="s">
        <v>2018</v>
      </c>
    </row>
    <row r="1033" spans="9:10">
      <c r="I1033" s="21" t="s">
        <v>1921</v>
      </c>
      <c r="J1033" s="21" t="s">
        <v>1922</v>
      </c>
    </row>
    <row r="1034" spans="9:10">
      <c r="I1034" s="21" t="s">
        <v>1923</v>
      </c>
      <c r="J1034" s="21" t="s">
        <v>1922</v>
      </c>
    </row>
    <row r="1035" spans="9:10">
      <c r="I1035" s="21" t="s">
        <v>1924</v>
      </c>
      <c r="J1035" s="21" t="s">
        <v>1925</v>
      </c>
    </row>
    <row r="1036" spans="9:10">
      <c r="I1036" s="21" t="s">
        <v>1926</v>
      </c>
      <c r="J1036" s="21" t="s">
        <v>1925</v>
      </c>
    </row>
    <row r="1037" spans="9:10">
      <c r="I1037" s="21" t="s">
        <v>1927</v>
      </c>
      <c r="J1037" s="21" t="s">
        <v>1928</v>
      </c>
    </row>
    <row r="1038" spans="9:10">
      <c r="I1038" s="21" t="s">
        <v>1929</v>
      </c>
      <c r="J1038" s="21" t="s">
        <v>1928</v>
      </c>
    </row>
    <row r="1039" spans="9:10">
      <c r="I1039" s="21" t="s">
        <v>1930</v>
      </c>
      <c r="J1039" s="21" t="s">
        <v>1931</v>
      </c>
    </row>
    <row r="1040" spans="9:10">
      <c r="I1040" s="21" t="s">
        <v>1932</v>
      </c>
      <c r="J1040" s="21" t="s">
        <v>1931</v>
      </c>
    </row>
    <row r="1041" spans="9:10">
      <c r="I1041" s="21" t="s">
        <v>1933</v>
      </c>
      <c r="J1041" s="21" t="s">
        <v>1934</v>
      </c>
    </row>
    <row r="1042" spans="9:10">
      <c r="I1042" s="21" t="s">
        <v>1935</v>
      </c>
      <c r="J1042" s="21" t="s">
        <v>1934</v>
      </c>
    </row>
    <row r="1043" spans="9:10">
      <c r="I1043" s="21" t="s">
        <v>1936</v>
      </c>
      <c r="J1043" s="21" t="s">
        <v>1937</v>
      </c>
    </row>
    <row r="1044" spans="9:10">
      <c r="I1044" s="21" t="s">
        <v>1938</v>
      </c>
      <c r="J1044" s="21" t="s">
        <v>1939</v>
      </c>
    </row>
    <row r="1045" spans="9:10">
      <c r="I1045" s="21" t="s">
        <v>1940</v>
      </c>
      <c r="J1045" s="21" t="s">
        <v>579</v>
      </c>
    </row>
    <row r="1046" spans="9:10">
      <c r="I1046" s="21" t="s">
        <v>1941</v>
      </c>
      <c r="J1046" s="21" t="s">
        <v>580</v>
      </c>
    </row>
    <row r="1047" spans="9:10">
      <c r="I1047" s="21" t="s">
        <v>1942</v>
      </c>
      <c r="J1047" s="21" t="s">
        <v>1943</v>
      </c>
    </row>
    <row r="1048" spans="9:10">
      <c r="I1048" s="21" t="s">
        <v>1944</v>
      </c>
      <c r="J1048" s="21" t="s">
        <v>1945</v>
      </c>
    </row>
    <row r="1049" spans="9:10">
      <c r="I1049" s="21" t="s">
        <v>1946</v>
      </c>
      <c r="J1049" s="21" t="s">
        <v>565</v>
      </c>
    </row>
    <row r="1050" spans="9:10">
      <c r="I1050" s="21" t="s">
        <v>1947</v>
      </c>
      <c r="J1050" s="21" t="s">
        <v>581</v>
      </c>
    </row>
    <row r="1051" spans="9:10">
      <c r="I1051" s="21" t="s">
        <v>1948</v>
      </c>
      <c r="J1051" s="21" t="s">
        <v>1949</v>
      </c>
    </row>
    <row r="1052" spans="9:10">
      <c r="I1052" s="21" t="s">
        <v>1950</v>
      </c>
      <c r="J1052" s="21" t="s">
        <v>582</v>
      </c>
    </row>
    <row r="1053" spans="9:10">
      <c r="I1053" s="21" t="s">
        <v>1951</v>
      </c>
      <c r="J1053" s="21" t="s">
        <v>1952</v>
      </c>
    </row>
    <row r="1054" spans="9:10">
      <c r="I1054" s="21" t="s">
        <v>1953</v>
      </c>
      <c r="J1054" s="21" t="s">
        <v>1954</v>
      </c>
    </row>
    <row r="1055" spans="9:10">
      <c r="I1055" s="21" t="s">
        <v>1955</v>
      </c>
      <c r="J1055" s="21" t="s">
        <v>195</v>
      </c>
    </row>
    <row r="1056" spans="9:10">
      <c r="I1056" s="21" t="s">
        <v>1956</v>
      </c>
      <c r="J1056" s="21" t="s">
        <v>1957</v>
      </c>
    </row>
    <row r="1057" spans="9:10">
      <c r="I1057" s="21" t="s">
        <v>1958</v>
      </c>
      <c r="J1057" s="21" t="s">
        <v>1957</v>
      </c>
    </row>
    <row r="1058" spans="9:10">
      <c r="I1058" s="21" t="s">
        <v>1959</v>
      </c>
      <c r="J1058" s="21" t="s">
        <v>1960</v>
      </c>
    </row>
    <row r="1059" spans="9:10">
      <c r="I1059" s="21" t="s">
        <v>1961</v>
      </c>
      <c r="J1059" s="21" t="s">
        <v>1960</v>
      </c>
    </row>
    <row r="1060" spans="9:10">
      <c r="I1060" s="21" t="s">
        <v>1962</v>
      </c>
      <c r="J1060" s="21" t="s">
        <v>1963</v>
      </c>
    </row>
    <row r="1061" spans="9:10">
      <c r="I1061" s="21" t="s">
        <v>1964</v>
      </c>
      <c r="J1061" s="21" t="s">
        <v>1963</v>
      </c>
    </row>
    <row r="1062" spans="9:10">
      <c r="I1062" s="21" t="s">
        <v>1965</v>
      </c>
      <c r="J1062" s="21" t="s">
        <v>2014</v>
      </c>
    </row>
    <row r="1063" spans="9:10">
      <c r="I1063" s="21" t="s">
        <v>1966</v>
      </c>
      <c r="J1063" s="21" t="s">
        <v>2014</v>
      </c>
    </row>
    <row r="1064" spans="9:10">
      <c r="I1064" s="21" t="s">
        <v>1967</v>
      </c>
      <c r="J1064" s="21" t="s">
        <v>2015</v>
      </c>
    </row>
    <row r="1065" spans="9:10">
      <c r="I1065" s="21" t="s">
        <v>1968</v>
      </c>
      <c r="J1065" s="21" t="s">
        <v>2016</v>
      </c>
    </row>
    <row r="1066" spans="9:10">
      <c r="I1066" s="21" t="s">
        <v>1969</v>
      </c>
      <c r="J1066" s="21" t="s">
        <v>2017</v>
      </c>
    </row>
    <row r="1067" spans="9:10">
      <c r="I1067" s="21" t="s">
        <v>1970</v>
      </c>
      <c r="J1067" s="21" t="s">
        <v>698</v>
      </c>
    </row>
    <row r="1068" spans="9:10">
      <c r="I1068" s="21" t="s">
        <v>1971</v>
      </c>
      <c r="J1068" s="21" t="s">
        <v>1972</v>
      </c>
    </row>
    <row r="1069" spans="9:10">
      <c r="I1069" s="21" t="s">
        <v>1973</v>
      </c>
      <c r="J1069" s="21" t="s">
        <v>1972</v>
      </c>
    </row>
    <row r="1070" spans="9:10">
      <c r="I1070" s="21" t="s">
        <v>1974</v>
      </c>
      <c r="J1070" s="21" t="s">
        <v>1972</v>
      </c>
    </row>
    <row r="1071" spans="9:10">
      <c r="I1071" s="21" t="s">
        <v>1975</v>
      </c>
      <c r="J1071" s="21" t="s">
        <v>1976</v>
      </c>
    </row>
    <row r="1072" spans="9:10">
      <c r="I1072" s="21" t="s">
        <v>1977</v>
      </c>
      <c r="J1072" s="21" t="s">
        <v>431</v>
      </c>
    </row>
    <row r="1073" spans="9:10">
      <c r="I1073" s="21" t="s">
        <v>1978</v>
      </c>
      <c r="J1073" s="21" t="s">
        <v>1979</v>
      </c>
    </row>
    <row r="1074" spans="9:10">
      <c r="I1074" s="21" t="s">
        <v>1980</v>
      </c>
      <c r="J1074" s="21" t="s">
        <v>1979</v>
      </c>
    </row>
    <row r="1075" spans="9:10">
      <c r="I1075" s="21" t="s">
        <v>1981</v>
      </c>
      <c r="J1075" s="21" t="s">
        <v>432</v>
      </c>
    </row>
    <row r="1076" spans="9:10">
      <c r="I1076" s="21" t="s">
        <v>1982</v>
      </c>
      <c r="J1076" s="21" t="s">
        <v>432</v>
      </c>
    </row>
    <row r="1077" spans="9:10">
      <c r="I1077" s="21" t="s">
        <v>1983</v>
      </c>
      <c r="J1077" s="21" t="s">
        <v>1984</v>
      </c>
    </row>
    <row r="1078" spans="9:10">
      <c r="I1078" s="21" t="s">
        <v>1985</v>
      </c>
      <c r="J1078" s="21" t="s">
        <v>1986</v>
      </c>
    </row>
    <row r="1079" spans="9:10">
      <c r="I1079" s="21" t="s">
        <v>1987</v>
      </c>
      <c r="J1079" s="21" t="s">
        <v>1986</v>
      </c>
    </row>
    <row r="1080" spans="9:10">
      <c r="I1080" s="21" t="s">
        <v>1988</v>
      </c>
      <c r="J1080" s="21" t="s">
        <v>1989</v>
      </c>
    </row>
    <row r="1081" spans="9:10">
      <c r="I1081" s="21" t="s">
        <v>1990</v>
      </c>
      <c r="J1081" s="21" t="s">
        <v>1991</v>
      </c>
    </row>
    <row r="1082" spans="9:10">
      <c r="I1082" s="21" t="s">
        <v>1992</v>
      </c>
      <c r="J1082" s="21" t="s">
        <v>1993</v>
      </c>
    </row>
    <row r="1083" spans="9:10">
      <c r="I1083" s="21" t="s">
        <v>1994</v>
      </c>
      <c r="J1083" s="21" t="s">
        <v>1995</v>
      </c>
    </row>
    <row r="1084" spans="9:10">
      <c r="I1084" s="21" t="s">
        <v>1996</v>
      </c>
      <c r="J1084" s="21" t="s">
        <v>1997</v>
      </c>
    </row>
    <row r="1085" spans="9:10">
      <c r="I1085" s="21" t="s">
        <v>1998</v>
      </c>
      <c r="J1085" s="21" t="s">
        <v>1997</v>
      </c>
    </row>
    <row r="1086" spans="9:10">
      <c r="I1086" s="21" t="s">
        <v>1999</v>
      </c>
      <c r="J1086" s="21" t="s">
        <v>2000</v>
      </c>
    </row>
    <row r="1087" spans="9:10">
      <c r="I1087" s="21" t="s">
        <v>2001</v>
      </c>
      <c r="J1087" s="21" t="s">
        <v>2002</v>
      </c>
    </row>
    <row r="1088" spans="9:10">
      <c r="I1088" s="21" t="s">
        <v>2003</v>
      </c>
      <c r="J1088" s="21" t="s">
        <v>2004</v>
      </c>
    </row>
    <row r="1089" spans="9:10">
      <c r="I1089" s="21" t="s">
        <v>2005</v>
      </c>
      <c r="J1089" s="21" t="s">
        <v>2006</v>
      </c>
    </row>
    <row r="1090" spans="9:10">
      <c r="I1090" s="21" t="s">
        <v>2007</v>
      </c>
      <c r="J1090" s="21" t="s">
        <v>2008</v>
      </c>
    </row>
    <row r="1091" spans="9:10">
      <c r="I1091" s="21" t="s">
        <v>2009</v>
      </c>
      <c r="J1091" s="21" t="s">
        <v>2010</v>
      </c>
    </row>
    <row r="1092" spans="9:10">
      <c r="I1092" s="39">
        <v>4726</v>
      </c>
      <c r="J1092" s="21" t="s">
        <v>2011</v>
      </c>
    </row>
    <row r="1093" spans="9:10">
      <c r="I1093" s="21" t="s">
        <v>2012</v>
      </c>
      <c r="J1093" s="21" t="s">
        <v>2011</v>
      </c>
    </row>
    <row r="1094" spans="9:10">
      <c r="I1094" s="21" t="s">
        <v>2013</v>
      </c>
      <c r="J1094" s="21" t="s">
        <v>2023</v>
      </c>
    </row>
    <row r="1095" spans="9:10">
      <c r="I1095" s="21" t="s">
        <v>2024</v>
      </c>
      <c r="J1095" s="21" t="s">
        <v>2025</v>
      </c>
    </row>
    <row r="1096" spans="9:10">
      <c r="I1096" s="21" t="s">
        <v>2026</v>
      </c>
      <c r="J1096" s="21" t="s">
        <v>2027</v>
      </c>
    </row>
    <row r="1097" spans="9:10">
      <c r="I1097" s="21" t="s">
        <v>2028</v>
      </c>
      <c r="J1097" s="21" t="s">
        <v>2029</v>
      </c>
    </row>
    <row r="1098" spans="9:10">
      <c r="I1098" s="21" t="s">
        <v>2030</v>
      </c>
      <c r="J1098" s="21" t="s">
        <v>2029</v>
      </c>
    </row>
    <row r="1099" spans="9:10">
      <c r="I1099" s="21" t="s">
        <v>2031</v>
      </c>
      <c r="J1099" s="21" t="s">
        <v>2029</v>
      </c>
    </row>
    <row r="1100" spans="9:10">
      <c r="I1100" s="21" t="s">
        <v>2032</v>
      </c>
      <c r="J1100" s="21" t="s">
        <v>2033</v>
      </c>
    </row>
    <row r="1101" spans="9:10">
      <c r="I1101" s="21" t="s">
        <v>2034</v>
      </c>
      <c r="J1101" s="21" t="s">
        <v>2035</v>
      </c>
    </row>
    <row r="1102" spans="9:10">
      <c r="I1102" s="21" t="s">
        <v>2036</v>
      </c>
      <c r="J1102" s="21" t="s">
        <v>2035</v>
      </c>
    </row>
    <row r="1103" spans="9:10">
      <c r="I1103" s="21" t="s">
        <v>2037</v>
      </c>
      <c r="J1103" s="21" t="s">
        <v>2038</v>
      </c>
    </row>
    <row r="1104" spans="9:10">
      <c r="I1104" s="21" t="s">
        <v>2039</v>
      </c>
      <c r="J1104" s="21" t="s">
        <v>2038</v>
      </c>
    </row>
    <row r="1105" spans="9:10">
      <c r="I1105" s="21" t="s">
        <v>2040</v>
      </c>
      <c r="J1105" s="21" t="s">
        <v>2041</v>
      </c>
    </row>
    <row r="1106" spans="9:10">
      <c r="I1106" s="21" t="s">
        <v>2042</v>
      </c>
      <c r="J1106" s="21" t="s">
        <v>2041</v>
      </c>
    </row>
    <row r="1107" spans="9:10">
      <c r="I1107" s="21" t="s">
        <v>2043</v>
      </c>
      <c r="J1107" s="21" t="s">
        <v>2044</v>
      </c>
    </row>
    <row r="1108" spans="9:10">
      <c r="I1108" s="21" t="s">
        <v>2045</v>
      </c>
      <c r="J1108" s="21" t="s">
        <v>2046</v>
      </c>
    </row>
    <row r="1109" spans="9:10">
      <c r="I1109" s="21" t="s">
        <v>2047</v>
      </c>
      <c r="J1109" s="21" t="s">
        <v>2046</v>
      </c>
    </row>
    <row r="1110" spans="9:10">
      <c r="I1110" s="21" t="s">
        <v>2048</v>
      </c>
      <c r="J1110" s="21" t="s">
        <v>2049</v>
      </c>
    </row>
    <row r="1111" spans="9:10">
      <c r="I1111" s="21" t="s">
        <v>2050</v>
      </c>
      <c r="J1111" s="21" t="s">
        <v>2049</v>
      </c>
    </row>
    <row r="1112" spans="9:10">
      <c r="I1112" s="21" t="s">
        <v>2051</v>
      </c>
      <c r="J1112" s="21" t="s">
        <v>2052</v>
      </c>
    </row>
    <row r="1113" spans="9:10">
      <c r="I1113" s="21" t="s">
        <v>2053</v>
      </c>
      <c r="J1113" s="21" t="s">
        <v>2052</v>
      </c>
    </row>
    <row r="1114" spans="9:10">
      <c r="I1114" s="21" t="s">
        <v>2054</v>
      </c>
      <c r="J1114" s="21" t="s">
        <v>2055</v>
      </c>
    </row>
    <row r="1115" spans="9:10">
      <c r="I1115" s="21" t="s">
        <v>2056</v>
      </c>
      <c r="J1115" s="21" t="s">
        <v>2055</v>
      </c>
    </row>
    <row r="1116" spans="9:10">
      <c r="I1116" s="21" t="s">
        <v>2057</v>
      </c>
      <c r="J1116" s="21" t="s">
        <v>2058</v>
      </c>
    </row>
    <row r="1117" spans="9:10">
      <c r="I1117" s="21" t="s">
        <v>2059</v>
      </c>
      <c r="J1117" s="21" t="s">
        <v>2060</v>
      </c>
    </row>
    <row r="1118" spans="9:10">
      <c r="I1118" s="21" t="s">
        <v>2061</v>
      </c>
      <c r="J1118" s="21" t="s">
        <v>2062</v>
      </c>
    </row>
    <row r="1119" spans="9:10">
      <c r="I1119" s="21" t="s">
        <v>2063</v>
      </c>
      <c r="J1119" s="21" t="s">
        <v>2064</v>
      </c>
    </row>
    <row r="1120" spans="9:10">
      <c r="I1120" s="21" t="s">
        <v>2065</v>
      </c>
      <c r="J1120" s="21" t="s">
        <v>2066</v>
      </c>
    </row>
    <row r="1121" spans="9:10">
      <c r="I1121" s="21" t="s">
        <v>2067</v>
      </c>
      <c r="J1121" s="21" t="s">
        <v>2066</v>
      </c>
    </row>
    <row r="1122" spans="9:10">
      <c r="I1122" s="21" t="s">
        <v>2068</v>
      </c>
      <c r="J1122" s="21" t="s">
        <v>2069</v>
      </c>
    </row>
    <row r="1123" spans="9:10">
      <c r="I1123" s="21" t="s">
        <v>2070</v>
      </c>
      <c r="J1123" s="21" t="s">
        <v>2069</v>
      </c>
    </row>
    <row r="1124" spans="9:10">
      <c r="I1124" s="21" t="s">
        <v>2071</v>
      </c>
      <c r="J1124" s="21" t="s">
        <v>2072</v>
      </c>
    </row>
    <row r="1125" spans="9:10">
      <c r="I1125" s="21" t="s">
        <v>2073</v>
      </c>
      <c r="J1125" s="21" t="s">
        <v>2072</v>
      </c>
    </row>
    <row r="1126" spans="9:10">
      <c r="I1126" s="21" t="s">
        <v>2074</v>
      </c>
      <c r="J1126" s="21" t="s">
        <v>2075</v>
      </c>
    </row>
    <row r="1127" spans="9:10">
      <c r="I1127" s="21" t="s">
        <v>2076</v>
      </c>
      <c r="J1127" s="21" t="s">
        <v>2075</v>
      </c>
    </row>
    <row r="1128" spans="9:10">
      <c r="I1128" s="21" t="s">
        <v>2077</v>
      </c>
      <c r="J1128" s="21" t="s">
        <v>2078</v>
      </c>
    </row>
    <row r="1129" spans="9:10">
      <c r="I1129" s="21" t="s">
        <v>2079</v>
      </c>
      <c r="J1129" s="21" t="s">
        <v>2078</v>
      </c>
    </row>
    <row r="1130" spans="9:10">
      <c r="I1130" s="21" t="s">
        <v>2080</v>
      </c>
      <c r="J1130" s="21" t="s">
        <v>2081</v>
      </c>
    </row>
    <row r="1131" spans="9:10">
      <c r="I1131" s="21" t="s">
        <v>2082</v>
      </c>
      <c r="J1131" s="21" t="s">
        <v>2083</v>
      </c>
    </row>
    <row r="1132" spans="9:10">
      <c r="I1132" s="21" t="s">
        <v>2084</v>
      </c>
      <c r="J1132" s="21" t="s">
        <v>2083</v>
      </c>
    </row>
    <row r="1133" spans="9:10">
      <c r="I1133" s="21" t="s">
        <v>2085</v>
      </c>
      <c r="J1133" s="21" t="s">
        <v>2086</v>
      </c>
    </row>
    <row r="1134" spans="9:10">
      <c r="I1134" s="21" t="s">
        <v>2087</v>
      </c>
      <c r="J1134" s="21" t="s">
        <v>2088</v>
      </c>
    </row>
    <row r="1135" spans="9:10">
      <c r="I1135" s="21" t="s">
        <v>2089</v>
      </c>
      <c r="J1135" s="21" t="s">
        <v>2090</v>
      </c>
    </row>
    <row r="1136" spans="9:10">
      <c r="I1136" s="21" t="s">
        <v>2091</v>
      </c>
      <c r="J1136" s="21" t="s">
        <v>2092</v>
      </c>
    </row>
    <row r="1137" spans="9:10">
      <c r="I1137" s="21" t="s">
        <v>2093</v>
      </c>
      <c r="J1137" s="21" t="s">
        <v>2092</v>
      </c>
    </row>
    <row r="1138" spans="9:10">
      <c r="I1138" s="21" t="s">
        <v>2094</v>
      </c>
      <c r="J1138" s="21" t="s">
        <v>2095</v>
      </c>
    </row>
    <row r="1139" spans="9:10">
      <c r="I1139" s="21" t="s">
        <v>2096</v>
      </c>
      <c r="J1139" s="21" t="s">
        <v>2095</v>
      </c>
    </row>
    <row r="1140" spans="9:10">
      <c r="I1140" s="21" t="s">
        <v>2097</v>
      </c>
      <c r="J1140" s="21" t="s">
        <v>2098</v>
      </c>
    </row>
    <row r="1141" spans="9:10">
      <c r="I1141" s="21" t="s">
        <v>2099</v>
      </c>
      <c r="J1141" s="21" t="s">
        <v>2098</v>
      </c>
    </row>
    <row r="1142" spans="9:10">
      <c r="I1142" s="21" t="s">
        <v>2100</v>
      </c>
      <c r="J1142" s="21" t="s">
        <v>2101</v>
      </c>
    </row>
    <row r="1143" spans="9:10">
      <c r="I1143" s="21" t="s">
        <v>2102</v>
      </c>
      <c r="J1143" s="21" t="s">
        <v>2101</v>
      </c>
    </row>
    <row r="1144" spans="9:10">
      <c r="I1144" s="21" t="s">
        <v>2103</v>
      </c>
      <c r="J1144" s="21" t="s">
        <v>2104</v>
      </c>
    </row>
    <row r="1145" spans="9:10">
      <c r="I1145" s="21" t="s">
        <v>2105</v>
      </c>
      <c r="J1145" s="21" t="s">
        <v>2104</v>
      </c>
    </row>
    <row r="1146" spans="9:10">
      <c r="I1146" s="21" t="s">
        <v>2106</v>
      </c>
      <c r="J1146" s="21" t="s">
        <v>2107</v>
      </c>
    </row>
    <row r="1147" spans="9:10">
      <c r="I1147" s="21" t="s">
        <v>2108</v>
      </c>
      <c r="J1147" s="21" t="s">
        <v>2107</v>
      </c>
    </row>
    <row r="1148" spans="9:10">
      <c r="I1148" s="21" t="s">
        <v>2109</v>
      </c>
      <c r="J1148" s="21" t="s">
        <v>2110</v>
      </c>
    </row>
    <row r="1149" spans="9:10">
      <c r="I1149" s="21" t="s">
        <v>2111</v>
      </c>
      <c r="J1149" s="21" t="s">
        <v>2110</v>
      </c>
    </row>
    <row r="1150" spans="9:10">
      <c r="I1150" s="21" t="s">
        <v>2112</v>
      </c>
      <c r="J1150" s="21" t="s">
        <v>2113</v>
      </c>
    </row>
    <row r="1151" spans="9:10">
      <c r="I1151" s="21" t="s">
        <v>2114</v>
      </c>
      <c r="J1151" s="21" t="s">
        <v>2115</v>
      </c>
    </row>
    <row r="1152" spans="9:10">
      <c r="I1152" s="21" t="s">
        <v>2116</v>
      </c>
      <c r="J1152" s="21" t="s">
        <v>2115</v>
      </c>
    </row>
    <row r="1153" spans="9:10">
      <c r="I1153" s="21" t="s">
        <v>2117</v>
      </c>
      <c r="J1153" s="21" t="s">
        <v>2118</v>
      </c>
    </row>
    <row r="1154" spans="9:10">
      <c r="I1154" s="21" t="s">
        <v>2119</v>
      </c>
      <c r="J1154" s="21" t="s">
        <v>2118</v>
      </c>
    </row>
    <row r="1155" spans="9:10">
      <c r="I1155" s="21" t="s">
        <v>2120</v>
      </c>
      <c r="J1155" s="21" t="s">
        <v>2121</v>
      </c>
    </row>
    <row r="1156" spans="9:10">
      <c r="I1156" s="21" t="s">
        <v>2122</v>
      </c>
      <c r="J1156" s="21" t="s">
        <v>2121</v>
      </c>
    </row>
    <row r="1157" spans="9:10">
      <c r="I1157" s="21" t="s">
        <v>2123</v>
      </c>
      <c r="J1157" s="21" t="s">
        <v>2124</v>
      </c>
    </row>
    <row r="1158" spans="9:10">
      <c r="I1158" s="21" t="s">
        <v>2125</v>
      </c>
      <c r="J1158" s="21" t="s">
        <v>2126</v>
      </c>
    </row>
    <row r="1159" spans="9:10">
      <c r="I1159" s="21" t="s">
        <v>2127</v>
      </c>
      <c r="J1159" s="21" t="s">
        <v>2126</v>
      </c>
    </row>
    <row r="1160" spans="9:10">
      <c r="I1160" s="21" t="s">
        <v>2128</v>
      </c>
      <c r="J1160" s="21" t="s">
        <v>2129</v>
      </c>
    </row>
    <row r="1161" spans="9:10">
      <c r="I1161" s="21" t="s">
        <v>2130</v>
      </c>
      <c r="J1161" s="21" t="s">
        <v>2129</v>
      </c>
    </row>
    <row r="1162" spans="9:10">
      <c r="I1162" s="21" t="s">
        <v>2131</v>
      </c>
      <c r="J1162" s="21" t="s">
        <v>2132</v>
      </c>
    </row>
    <row r="1163" spans="9:10">
      <c r="I1163" s="21" t="s">
        <v>2133</v>
      </c>
      <c r="J1163" s="21" t="s">
        <v>2134</v>
      </c>
    </row>
    <row r="1164" spans="9:10">
      <c r="I1164" s="21" t="s">
        <v>2135</v>
      </c>
      <c r="J1164" s="21" t="s">
        <v>2134</v>
      </c>
    </row>
    <row r="1165" spans="9:10">
      <c r="I1165" s="21" t="s">
        <v>2136</v>
      </c>
      <c r="J1165" s="21" t="s">
        <v>2134</v>
      </c>
    </row>
    <row r="1166" spans="9:10">
      <c r="I1166" s="21" t="s">
        <v>2137</v>
      </c>
      <c r="J1166" s="21" t="s">
        <v>2138</v>
      </c>
    </row>
    <row r="1167" spans="9:10">
      <c r="I1167" s="21" t="s">
        <v>2139</v>
      </c>
      <c r="J1167" s="21" t="s">
        <v>2138</v>
      </c>
    </row>
    <row r="1168" spans="9:10">
      <c r="I1168" s="21" t="s">
        <v>2140</v>
      </c>
      <c r="J1168" s="21" t="s">
        <v>2138</v>
      </c>
    </row>
    <row r="1169" spans="9:10">
      <c r="I1169" s="21" t="s">
        <v>2141</v>
      </c>
      <c r="J1169" s="21" t="s">
        <v>2142</v>
      </c>
    </row>
    <row r="1170" spans="9:10">
      <c r="I1170" s="21" t="s">
        <v>2143</v>
      </c>
      <c r="J1170" s="21" t="s">
        <v>2144</v>
      </c>
    </row>
    <row r="1171" spans="9:10">
      <c r="I1171" s="21" t="s">
        <v>2145</v>
      </c>
      <c r="J1171" s="21" t="s">
        <v>2146</v>
      </c>
    </row>
    <row r="1172" spans="9:10">
      <c r="I1172" s="21" t="s">
        <v>2147</v>
      </c>
      <c r="J1172" s="21" t="s">
        <v>231</v>
      </c>
    </row>
    <row r="1173" spans="9:10">
      <c r="I1173" s="21" t="s">
        <v>2148</v>
      </c>
      <c r="J1173" s="21" t="s">
        <v>232</v>
      </c>
    </row>
    <row r="1174" spans="9:10">
      <c r="I1174" s="21" t="s">
        <v>2149</v>
      </c>
      <c r="J1174" s="21" t="s">
        <v>233</v>
      </c>
    </row>
    <row r="1175" spans="9:10">
      <c r="I1175" s="21" t="s">
        <v>2150</v>
      </c>
      <c r="J1175" s="21" t="s">
        <v>2151</v>
      </c>
    </row>
    <row r="1176" spans="9:10">
      <c r="I1176" s="21" t="s">
        <v>2152</v>
      </c>
      <c r="J1176" s="21" t="s">
        <v>2153</v>
      </c>
    </row>
    <row r="1177" spans="9:10">
      <c r="I1177" s="21" t="s">
        <v>2154</v>
      </c>
      <c r="J1177" s="21" t="s">
        <v>428</v>
      </c>
    </row>
    <row r="1178" spans="9:10">
      <c r="I1178" s="21" t="s">
        <v>2155</v>
      </c>
      <c r="J1178" s="21" t="s">
        <v>428</v>
      </c>
    </row>
    <row r="1179" spans="9:10">
      <c r="I1179" s="21" t="s">
        <v>2156</v>
      </c>
      <c r="J1179" s="21" t="s">
        <v>2157</v>
      </c>
    </row>
    <row r="1180" spans="9:10">
      <c r="I1180" s="21" t="s">
        <v>2158</v>
      </c>
      <c r="J1180" s="21" t="s">
        <v>2159</v>
      </c>
    </row>
    <row r="1181" spans="9:10">
      <c r="I1181" s="21" t="s">
        <v>2160</v>
      </c>
      <c r="J1181" s="21" t="s">
        <v>2161</v>
      </c>
    </row>
    <row r="1182" spans="9:10">
      <c r="I1182" s="21" t="s">
        <v>2162</v>
      </c>
      <c r="J1182" s="21" t="s">
        <v>2163</v>
      </c>
    </row>
    <row r="1183" spans="9:10">
      <c r="I1183" s="21" t="s">
        <v>2164</v>
      </c>
      <c r="J1183" s="21" t="s">
        <v>2165</v>
      </c>
    </row>
    <row r="1184" spans="9:10">
      <c r="I1184" s="21" t="s">
        <v>2166</v>
      </c>
      <c r="J1184" s="21" t="s">
        <v>2165</v>
      </c>
    </row>
    <row r="1185" spans="9:10">
      <c r="I1185" s="21" t="s">
        <v>2167</v>
      </c>
      <c r="J1185" s="21" t="s">
        <v>2168</v>
      </c>
    </row>
    <row r="1186" spans="9:10">
      <c r="I1186" s="21" t="s">
        <v>2169</v>
      </c>
      <c r="J1186" s="21" t="s">
        <v>2168</v>
      </c>
    </row>
    <row r="1187" spans="9:10">
      <c r="I1187" s="21" t="s">
        <v>2170</v>
      </c>
      <c r="J1187" s="21" t="s">
        <v>2171</v>
      </c>
    </row>
    <row r="1188" spans="9:10">
      <c r="I1188" s="21" t="s">
        <v>2172</v>
      </c>
      <c r="J1188" s="21" t="s">
        <v>2171</v>
      </c>
    </row>
    <row r="1189" spans="9:10">
      <c r="I1189" s="21" t="s">
        <v>2173</v>
      </c>
      <c r="J1189" s="21" t="s">
        <v>2174</v>
      </c>
    </row>
    <row r="1190" spans="9:10">
      <c r="I1190" s="21" t="s">
        <v>2175</v>
      </c>
      <c r="J1190" s="21" t="s">
        <v>2176</v>
      </c>
    </row>
    <row r="1191" spans="9:10">
      <c r="I1191" s="21" t="s">
        <v>2177</v>
      </c>
      <c r="J1191" s="21" t="s">
        <v>2178</v>
      </c>
    </row>
    <row r="1192" spans="9:10">
      <c r="I1192" s="21" t="s">
        <v>2179</v>
      </c>
      <c r="J1192" s="21" t="s">
        <v>2180</v>
      </c>
    </row>
    <row r="1193" spans="9:10">
      <c r="I1193" s="21" t="s">
        <v>199</v>
      </c>
      <c r="J1193" s="21" t="s">
        <v>2181</v>
      </c>
    </row>
    <row r="1194" spans="9:10">
      <c r="I1194" s="21" t="s">
        <v>200</v>
      </c>
      <c r="J1194" s="21" t="s">
        <v>2182</v>
      </c>
    </row>
    <row r="1195" spans="9:10">
      <c r="I1195" s="21" t="s">
        <v>201</v>
      </c>
      <c r="J1195" s="21" t="s">
        <v>2182</v>
      </c>
    </row>
    <row r="1196" spans="9:10">
      <c r="I1196" s="21" t="s">
        <v>2183</v>
      </c>
      <c r="J1196" s="21" t="s">
        <v>2182</v>
      </c>
    </row>
    <row r="1197" spans="9:10">
      <c r="I1197" s="21" t="s">
        <v>202</v>
      </c>
      <c r="J1197" s="21" t="s">
        <v>2184</v>
      </c>
    </row>
    <row r="1198" spans="9:10">
      <c r="I1198" s="21" t="s">
        <v>203</v>
      </c>
      <c r="J1198" s="21" t="s">
        <v>2184</v>
      </c>
    </row>
    <row r="1199" spans="9:10">
      <c r="I1199" s="21" t="s">
        <v>204</v>
      </c>
      <c r="J1199" s="21" t="s">
        <v>2184</v>
      </c>
    </row>
    <row r="1200" spans="9:10">
      <c r="I1200" s="21" t="s">
        <v>205</v>
      </c>
      <c r="J1200" s="21" t="s">
        <v>2185</v>
      </c>
    </row>
    <row r="1201" spans="9:10">
      <c r="I1201" s="21" t="s">
        <v>206</v>
      </c>
      <c r="J1201" s="21" t="s">
        <v>2185</v>
      </c>
    </row>
    <row r="1202" spans="9:10">
      <c r="I1202" s="21" t="s">
        <v>2186</v>
      </c>
      <c r="J1202" s="21" t="s">
        <v>2185</v>
      </c>
    </row>
    <row r="1203" spans="9:10">
      <c r="I1203" s="21" t="s">
        <v>207</v>
      </c>
      <c r="J1203" s="21" t="s">
        <v>2187</v>
      </c>
    </row>
    <row r="1204" spans="9:10">
      <c r="I1204" s="21" t="s">
        <v>208</v>
      </c>
      <c r="J1204" s="21" t="s">
        <v>2187</v>
      </c>
    </row>
    <row r="1205" spans="9:10">
      <c r="I1205" s="21" t="s">
        <v>2188</v>
      </c>
      <c r="J1205" s="21" t="s">
        <v>2187</v>
      </c>
    </row>
    <row r="1206" spans="9:10">
      <c r="I1206" s="21" t="s">
        <v>209</v>
      </c>
      <c r="J1206" s="21" t="s">
        <v>2189</v>
      </c>
    </row>
    <row r="1207" spans="9:10">
      <c r="I1207" s="21" t="s">
        <v>210</v>
      </c>
      <c r="J1207" s="21" t="s">
        <v>2190</v>
      </c>
    </row>
    <row r="1208" spans="9:10">
      <c r="I1208" s="21" t="s">
        <v>2191</v>
      </c>
      <c r="J1208" s="21" t="s">
        <v>2190</v>
      </c>
    </row>
    <row r="1209" spans="9:10">
      <c r="I1209" s="21" t="s">
        <v>2192</v>
      </c>
      <c r="J1209" s="21" t="s">
        <v>2190</v>
      </c>
    </row>
    <row r="1210" spans="9:10">
      <c r="I1210" s="21" t="s">
        <v>211</v>
      </c>
      <c r="J1210" s="21" t="s">
        <v>2193</v>
      </c>
    </row>
    <row r="1211" spans="9:10">
      <c r="I1211" s="21" t="s">
        <v>212</v>
      </c>
      <c r="J1211" s="21" t="s">
        <v>2194</v>
      </c>
    </row>
    <row r="1212" spans="9:10">
      <c r="I1212" s="21" t="s">
        <v>213</v>
      </c>
      <c r="J1212" s="21" t="s">
        <v>2194</v>
      </c>
    </row>
    <row r="1213" spans="9:10">
      <c r="I1213" s="21" t="s">
        <v>214</v>
      </c>
      <c r="J1213" s="21" t="s">
        <v>519</v>
      </c>
    </row>
    <row r="1214" spans="9:10">
      <c r="I1214" s="21" t="s">
        <v>215</v>
      </c>
      <c r="J1214" s="21" t="s">
        <v>519</v>
      </c>
    </row>
    <row r="1215" spans="9:10">
      <c r="I1215" s="21" t="s">
        <v>216</v>
      </c>
      <c r="J1215" s="21" t="s">
        <v>2195</v>
      </c>
    </row>
    <row r="1216" spans="9:10">
      <c r="I1216" s="21" t="s">
        <v>217</v>
      </c>
      <c r="J1216" s="21" t="s">
        <v>2196</v>
      </c>
    </row>
    <row r="1217" spans="9:10">
      <c r="I1217" s="21" t="s">
        <v>2197</v>
      </c>
      <c r="J1217" s="21" t="s">
        <v>2196</v>
      </c>
    </row>
    <row r="1218" spans="9:10">
      <c r="I1218" s="21" t="s">
        <v>2198</v>
      </c>
      <c r="J1218" s="21" t="s">
        <v>2196</v>
      </c>
    </row>
    <row r="1219" spans="9:10">
      <c r="I1219" s="21" t="s">
        <v>377</v>
      </c>
      <c r="J1219" s="21" t="s">
        <v>2199</v>
      </c>
    </row>
    <row r="1220" spans="9:10">
      <c r="I1220" s="21" t="s">
        <v>378</v>
      </c>
      <c r="J1220" s="21" t="s">
        <v>2200</v>
      </c>
    </row>
    <row r="1221" spans="9:10">
      <c r="I1221" s="21" t="s">
        <v>2201</v>
      </c>
      <c r="J1221" s="21" t="s">
        <v>2202</v>
      </c>
    </row>
    <row r="1222" spans="9:10">
      <c r="I1222" s="21" t="s">
        <v>2203</v>
      </c>
      <c r="J1222" s="21" t="s">
        <v>2204</v>
      </c>
    </row>
    <row r="1223" spans="9:10">
      <c r="I1223" s="21" t="s">
        <v>2205</v>
      </c>
      <c r="J1223" s="21" t="s">
        <v>2206</v>
      </c>
    </row>
    <row r="1224" spans="9:10">
      <c r="I1224" s="21" t="s">
        <v>2207</v>
      </c>
      <c r="J1224" s="21" t="s">
        <v>2208</v>
      </c>
    </row>
    <row r="1225" spans="9:10">
      <c r="I1225" s="21" t="s">
        <v>2209</v>
      </c>
      <c r="J1225" s="21" t="s">
        <v>2210</v>
      </c>
    </row>
    <row r="1226" spans="9:10">
      <c r="I1226" s="21" t="s">
        <v>379</v>
      </c>
      <c r="J1226" s="21" t="s">
        <v>2211</v>
      </c>
    </row>
    <row r="1227" spans="9:10">
      <c r="I1227" s="21" t="s">
        <v>2212</v>
      </c>
      <c r="J1227" s="21" t="s">
        <v>2211</v>
      </c>
    </row>
    <row r="1228" spans="9:10">
      <c r="I1228" s="21" t="s">
        <v>380</v>
      </c>
      <c r="J1228" s="21" t="s">
        <v>2213</v>
      </c>
    </row>
    <row r="1229" spans="9:10">
      <c r="I1229" s="21" t="s">
        <v>2214</v>
      </c>
      <c r="J1229" s="21" t="s">
        <v>224</v>
      </c>
    </row>
    <row r="1230" spans="9:10">
      <c r="I1230" s="21" t="s">
        <v>2215</v>
      </c>
      <c r="J1230" s="21" t="s">
        <v>230</v>
      </c>
    </row>
    <row r="1231" spans="9:10">
      <c r="I1231" s="21" t="s">
        <v>381</v>
      </c>
      <c r="J1231" s="21" t="s">
        <v>341</v>
      </c>
    </row>
    <row r="1232" spans="9:10">
      <c r="I1232" s="21" t="s">
        <v>382</v>
      </c>
      <c r="J1232" s="21" t="s">
        <v>341</v>
      </c>
    </row>
    <row r="1233" spans="9:10">
      <c r="I1233" s="21" t="s">
        <v>2216</v>
      </c>
      <c r="J1233" s="21" t="s">
        <v>2217</v>
      </c>
    </row>
    <row r="1234" spans="9:10">
      <c r="I1234" s="21" t="s">
        <v>2218</v>
      </c>
      <c r="J1234" s="21" t="s">
        <v>2217</v>
      </c>
    </row>
    <row r="1235" spans="9:10">
      <c r="I1235" s="21" t="s">
        <v>2219</v>
      </c>
      <c r="J1235" s="21" t="s">
        <v>2220</v>
      </c>
    </row>
    <row r="1236" spans="9:10">
      <c r="I1236" s="21" t="s">
        <v>2221</v>
      </c>
      <c r="J1236" s="21" t="s">
        <v>2222</v>
      </c>
    </row>
    <row r="1237" spans="9:10">
      <c r="I1237" s="21" t="s">
        <v>2223</v>
      </c>
      <c r="J1237" s="21" t="s">
        <v>2222</v>
      </c>
    </row>
    <row r="1238" spans="9:10">
      <c r="I1238" s="21" t="s">
        <v>2224</v>
      </c>
      <c r="J1238" s="21" t="s">
        <v>2222</v>
      </c>
    </row>
    <row r="1239" spans="9:10">
      <c r="I1239" s="21" t="s">
        <v>2225</v>
      </c>
      <c r="J1239" s="21" t="s">
        <v>2226</v>
      </c>
    </row>
    <row r="1240" spans="9:10">
      <c r="I1240" s="21" t="s">
        <v>2227</v>
      </c>
      <c r="J1240" s="21" t="s">
        <v>2226</v>
      </c>
    </row>
    <row r="1241" spans="9:10">
      <c r="I1241" s="21" t="s">
        <v>2228</v>
      </c>
      <c r="J1241" s="21" t="s">
        <v>2229</v>
      </c>
    </row>
    <row r="1242" spans="9:10">
      <c r="I1242" s="21" t="s">
        <v>2230</v>
      </c>
      <c r="J1242" s="21" t="s">
        <v>2231</v>
      </c>
    </row>
    <row r="1243" spans="9:10">
      <c r="I1243" s="21" t="s">
        <v>383</v>
      </c>
      <c r="J1243" s="21" t="s">
        <v>2232</v>
      </c>
    </row>
    <row r="1244" spans="9:10">
      <c r="I1244" s="21" t="s">
        <v>384</v>
      </c>
      <c r="J1244" s="21" t="s">
        <v>2233</v>
      </c>
    </row>
    <row r="1245" spans="9:10">
      <c r="I1245" s="21" t="s">
        <v>2234</v>
      </c>
      <c r="J1245" s="21" t="s">
        <v>2233</v>
      </c>
    </row>
    <row r="1246" spans="9:10">
      <c r="I1246" s="21" t="s">
        <v>2235</v>
      </c>
      <c r="J1246" s="21" t="s">
        <v>2236</v>
      </c>
    </row>
    <row r="1247" spans="9:10">
      <c r="I1247" s="21" t="s">
        <v>2237</v>
      </c>
      <c r="J1247" s="21" t="s">
        <v>2238</v>
      </c>
    </row>
    <row r="1248" spans="9:10">
      <c r="I1248" s="21" t="s">
        <v>385</v>
      </c>
      <c r="J1248" s="21" t="s">
        <v>2239</v>
      </c>
    </row>
    <row r="1249" spans="9:10">
      <c r="I1249" s="21" t="s">
        <v>2240</v>
      </c>
      <c r="J1249" s="21" t="s">
        <v>2239</v>
      </c>
    </row>
    <row r="1250" spans="9:10">
      <c r="I1250" s="21" t="s">
        <v>2241</v>
      </c>
      <c r="J1250" s="21" t="s">
        <v>2239</v>
      </c>
    </row>
    <row r="1251" spans="9:10">
      <c r="I1251" s="21" t="s">
        <v>386</v>
      </c>
      <c r="J1251" s="21" t="s">
        <v>2242</v>
      </c>
    </row>
    <row r="1252" spans="9:10">
      <c r="I1252" s="21" t="s">
        <v>387</v>
      </c>
      <c r="J1252" s="21" t="s">
        <v>2242</v>
      </c>
    </row>
    <row r="1253" spans="9:10">
      <c r="I1253" s="21" t="s">
        <v>388</v>
      </c>
      <c r="J1253" s="21" t="s">
        <v>2242</v>
      </c>
    </row>
    <row r="1254" spans="9:10">
      <c r="I1254" s="21" t="s">
        <v>2243</v>
      </c>
      <c r="J1254" s="21" t="s">
        <v>426</v>
      </c>
    </row>
    <row r="1255" spans="9:10">
      <c r="I1255" s="21" t="s">
        <v>2244</v>
      </c>
      <c r="J1255" s="21" t="s">
        <v>426</v>
      </c>
    </row>
    <row r="1256" spans="9:10">
      <c r="I1256" s="21" t="s">
        <v>2245</v>
      </c>
      <c r="J1256" s="21" t="s">
        <v>426</v>
      </c>
    </row>
    <row r="1257" spans="9:10">
      <c r="I1257" s="21" t="s">
        <v>2246</v>
      </c>
      <c r="J1257" s="21" t="s">
        <v>2247</v>
      </c>
    </row>
    <row r="1258" spans="9:10">
      <c r="I1258" s="21" t="s">
        <v>2248</v>
      </c>
      <c r="J1258" s="21" t="s">
        <v>2249</v>
      </c>
    </row>
    <row r="1259" spans="9:10">
      <c r="I1259" s="21" t="s">
        <v>2250</v>
      </c>
      <c r="J1259" s="21" t="s">
        <v>2249</v>
      </c>
    </row>
    <row r="1260" spans="9:10">
      <c r="I1260" s="21" t="s">
        <v>2251</v>
      </c>
      <c r="J1260" s="21" t="s">
        <v>2249</v>
      </c>
    </row>
    <row r="1261" spans="9:10">
      <c r="I1261" s="21" t="s">
        <v>2252</v>
      </c>
      <c r="J1261" s="21" t="s">
        <v>2253</v>
      </c>
    </row>
    <row r="1262" spans="9:10">
      <c r="I1262" s="21" t="s">
        <v>2254</v>
      </c>
      <c r="J1262" s="21" t="s">
        <v>2255</v>
      </c>
    </row>
    <row r="1263" spans="9:10">
      <c r="I1263" s="21" t="s">
        <v>2256</v>
      </c>
      <c r="J1263" s="21" t="s">
        <v>2255</v>
      </c>
    </row>
    <row r="1264" spans="9:10">
      <c r="I1264" s="21" t="s">
        <v>2257</v>
      </c>
      <c r="J1264" s="21" t="s">
        <v>2258</v>
      </c>
    </row>
    <row r="1265" spans="9:10">
      <c r="I1265" s="21" t="s">
        <v>2259</v>
      </c>
      <c r="J1265" s="21" t="s">
        <v>2258</v>
      </c>
    </row>
    <row r="1266" spans="9:10">
      <c r="I1266" s="21" t="s">
        <v>2260</v>
      </c>
      <c r="J1266" s="21" t="s">
        <v>2261</v>
      </c>
    </row>
    <row r="1267" spans="9:10">
      <c r="I1267" s="21" t="s">
        <v>2262</v>
      </c>
      <c r="J1267" s="21" t="s">
        <v>2261</v>
      </c>
    </row>
    <row r="1268" spans="9:10">
      <c r="I1268" s="21" t="s">
        <v>2263</v>
      </c>
      <c r="J1268" s="21" t="s">
        <v>2261</v>
      </c>
    </row>
    <row r="1269" spans="9:10">
      <c r="I1269" s="21" t="s">
        <v>2264</v>
      </c>
      <c r="J1269" s="21" t="s">
        <v>761</v>
      </c>
    </row>
    <row r="1270" spans="9:10">
      <c r="I1270" s="21" t="s">
        <v>2265</v>
      </c>
      <c r="J1270" s="21" t="s">
        <v>2266</v>
      </c>
    </row>
    <row r="1271" spans="9:10">
      <c r="I1271" s="21" t="s">
        <v>2267</v>
      </c>
      <c r="J1271" s="21" t="s">
        <v>570</v>
      </c>
    </row>
    <row r="1272" spans="9:10">
      <c r="I1272" s="21" t="s">
        <v>2268</v>
      </c>
      <c r="J1272" s="21" t="s">
        <v>570</v>
      </c>
    </row>
    <row r="1273" spans="9:10">
      <c r="I1273" s="21" t="s">
        <v>2269</v>
      </c>
      <c r="J1273" s="21" t="s">
        <v>2270</v>
      </c>
    </row>
    <row r="1274" spans="9:10">
      <c r="I1274" s="21" t="s">
        <v>2271</v>
      </c>
      <c r="J1274" s="21" t="s">
        <v>2270</v>
      </c>
    </row>
    <row r="1275" spans="9:10">
      <c r="I1275" s="21" t="s">
        <v>2272</v>
      </c>
      <c r="J1275" s="21" t="s">
        <v>571</v>
      </c>
    </row>
    <row r="1276" spans="9:10">
      <c r="I1276" s="21" t="s">
        <v>2273</v>
      </c>
      <c r="J1276" s="21" t="s">
        <v>571</v>
      </c>
    </row>
    <row r="1277" spans="9:10">
      <c r="I1277" s="21" t="s">
        <v>2274</v>
      </c>
      <c r="J1277" s="21" t="s">
        <v>572</v>
      </c>
    </row>
    <row r="1278" spans="9:10">
      <c r="I1278" s="21" t="s">
        <v>2275</v>
      </c>
      <c r="J1278" s="21" t="s">
        <v>572</v>
      </c>
    </row>
    <row r="1279" spans="9:10">
      <c r="I1279" s="21" t="s">
        <v>2276</v>
      </c>
      <c r="J1279" s="21" t="s">
        <v>573</v>
      </c>
    </row>
    <row r="1280" spans="9:10">
      <c r="I1280" s="21" t="s">
        <v>2277</v>
      </c>
      <c r="J1280" s="21" t="s">
        <v>2278</v>
      </c>
    </row>
    <row r="1281" spans="9:10">
      <c r="I1281" s="21" t="s">
        <v>2279</v>
      </c>
      <c r="J1281" s="21" t="s">
        <v>2280</v>
      </c>
    </row>
    <row r="1282" spans="9:10">
      <c r="I1282" s="21" t="s">
        <v>2281</v>
      </c>
      <c r="J1282" s="21" t="s">
        <v>2282</v>
      </c>
    </row>
    <row r="1283" spans="9:10">
      <c r="I1283" s="21" t="s">
        <v>2283</v>
      </c>
      <c r="J1283" s="21" t="s">
        <v>2284</v>
      </c>
    </row>
    <row r="1284" spans="9:10">
      <c r="I1284" s="21" t="s">
        <v>2285</v>
      </c>
      <c r="J1284" s="21" t="s">
        <v>2284</v>
      </c>
    </row>
    <row r="1285" spans="9:10">
      <c r="I1285" s="21" t="s">
        <v>2286</v>
      </c>
      <c r="J1285" s="21" t="s">
        <v>2287</v>
      </c>
    </row>
    <row r="1286" spans="9:10">
      <c r="I1286" s="21" t="s">
        <v>2288</v>
      </c>
      <c r="J1286" s="21" t="s">
        <v>2287</v>
      </c>
    </row>
    <row r="1287" spans="9:10">
      <c r="I1287" s="21" t="s">
        <v>2289</v>
      </c>
      <c r="J1287" s="21" t="s">
        <v>2290</v>
      </c>
    </row>
    <row r="1288" spans="9:10">
      <c r="I1288" s="21" t="s">
        <v>2291</v>
      </c>
      <c r="J1288" s="21" t="s">
        <v>2292</v>
      </c>
    </row>
    <row r="1289" spans="9:10">
      <c r="I1289" s="21" t="s">
        <v>2293</v>
      </c>
      <c r="J1289" s="21" t="s">
        <v>2294</v>
      </c>
    </row>
    <row r="1290" spans="9:10">
      <c r="I1290" s="21" t="s">
        <v>2295</v>
      </c>
      <c r="J1290" s="21" t="s">
        <v>2294</v>
      </c>
    </row>
    <row r="1291" spans="9:10">
      <c r="I1291" s="21" t="s">
        <v>2296</v>
      </c>
      <c r="J1291" s="21" t="s">
        <v>2297</v>
      </c>
    </row>
    <row r="1292" spans="9:10">
      <c r="I1292" s="21" t="s">
        <v>2298</v>
      </c>
      <c r="J1292" s="21" t="s">
        <v>2297</v>
      </c>
    </row>
    <row r="1293" spans="9:10">
      <c r="I1293" s="21" t="s">
        <v>2299</v>
      </c>
      <c r="J1293" s="21" t="s">
        <v>2300</v>
      </c>
    </row>
    <row r="1294" spans="9:10">
      <c r="I1294" s="21" t="s">
        <v>2301</v>
      </c>
      <c r="J1294" s="21" t="s">
        <v>2300</v>
      </c>
    </row>
    <row r="1295" spans="9:10">
      <c r="I1295" s="21" t="s">
        <v>2302</v>
      </c>
      <c r="J1295" s="21" t="s">
        <v>2303</v>
      </c>
    </row>
    <row r="1296" spans="9:10">
      <c r="I1296" s="21" t="s">
        <v>2304</v>
      </c>
      <c r="J1296" s="21" t="s">
        <v>2303</v>
      </c>
    </row>
    <row r="1297" spans="9:10">
      <c r="I1297" s="21" t="s">
        <v>2305</v>
      </c>
      <c r="J1297" s="21" t="s">
        <v>2306</v>
      </c>
    </row>
    <row r="1298" spans="9:10">
      <c r="I1298" s="21" t="s">
        <v>2307</v>
      </c>
      <c r="J1298" s="21" t="s">
        <v>2306</v>
      </c>
    </row>
    <row r="1299" spans="9:10">
      <c r="I1299" s="21" t="s">
        <v>2308</v>
      </c>
      <c r="J1299" s="21" t="s">
        <v>2306</v>
      </c>
    </row>
    <row r="1300" spans="9:10">
      <c r="I1300" s="21" t="s">
        <v>389</v>
      </c>
      <c r="J1300" s="21" t="s">
        <v>2309</v>
      </c>
    </row>
    <row r="1301" spans="9:10">
      <c r="I1301" s="21" t="s">
        <v>390</v>
      </c>
      <c r="J1301" s="21" t="s">
        <v>2310</v>
      </c>
    </row>
    <row r="1302" spans="9:10">
      <c r="I1302" s="21" t="s">
        <v>391</v>
      </c>
      <c r="J1302" s="21" t="s">
        <v>2310</v>
      </c>
    </row>
    <row r="1303" spans="9:10">
      <c r="I1303" s="21" t="s">
        <v>392</v>
      </c>
      <c r="J1303" s="21" t="s">
        <v>2310</v>
      </c>
    </row>
    <row r="1304" spans="9:10">
      <c r="I1304" s="21" t="s">
        <v>393</v>
      </c>
      <c r="J1304" s="21" t="s">
        <v>2311</v>
      </c>
    </row>
    <row r="1305" spans="9:10">
      <c r="I1305" s="21" t="s">
        <v>2312</v>
      </c>
      <c r="J1305" s="21" t="s">
        <v>2311</v>
      </c>
    </row>
    <row r="1306" spans="9:10">
      <c r="I1306" s="21" t="s">
        <v>2313</v>
      </c>
      <c r="J1306" s="21" t="s">
        <v>2311</v>
      </c>
    </row>
    <row r="1307" spans="9:10">
      <c r="I1307" s="21" t="s">
        <v>394</v>
      </c>
      <c r="J1307" s="21" t="s">
        <v>2314</v>
      </c>
    </row>
    <row r="1308" spans="9:10">
      <c r="I1308" s="21" t="s">
        <v>395</v>
      </c>
      <c r="J1308" s="21" t="s">
        <v>2315</v>
      </c>
    </row>
    <row r="1309" spans="9:10">
      <c r="I1309" s="21" t="s">
        <v>396</v>
      </c>
      <c r="J1309" s="21" t="s">
        <v>2315</v>
      </c>
    </row>
    <row r="1310" spans="9:10">
      <c r="I1310" s="21" t="s">
        <v>397</v>
      </c>
      <c r="J1310" s="21" t="s">
        <v>2315</v>
      </c>
    </row>
    <row r="1311" spans="9:10">
      <c r="I1311" s="21" t="s">
        <v>398</v>
      </c>
      <c r="J1311" s="21" t="s">
        <v>2316</v>
      </c>
    </row>
    <row r="1312" spans="9:10">
      <c r="I1312" s="21" t="s">
        <v>399</v>
      </c>
      <c r="J1312" s="21" t="s">
        <v>2316</v>
      </c>
    </row>
    <row r="1313" spans="9:10">
      <c r="I1313" s="21" t="s">
        <v>400</v>
      </c>
      <c r="J1313" s="21" t="s">
        <v>2316</v>
      </c>
    </row>
    <row r="1314" spans="9:10">
      <c r="I1314" s="21" t="s">
        <v>2317</v>
      </c>
      <c r="J1314" s="21" t="s">
        <v>2318</v>
      </c>
    </row>
    <row r="1315" spans="9:10">
      <c r="I1315" s="21" t="s">
        <v>2319</v>
      </c>
      <c r="J1315" s="21" t="s">
        <v>2318</v>
      </c>
    </row>
    <row r="1316" spans="9:10">
      <c r="I1316" s="21" t="s">
        <v>2320</v>
      </c>
      <c r="J1316" s="21" t="s">
        <v>2318</v>
      </c>
    </row>
    <row r="1317" spans="9:10">
      <c r="I1317" s="21" t="s">
        <v>2321</v>
      </c>
      <c r="J1317" s="21" t="s">
        <v>2322</v>
      </c>
    </row>
    <row r="1318" spans="9:10">
      <c r="I1318" s="21" t="s">
        <v>2323</v>
      </c>
      <c r="J1318" s="21" t="s">
        <v>2322</v>
      </c>
    </row>
    <row r="1319" spans="9:10">
      <c r="I1319" s="21" t="s">
        <v>2324</v>
      </c>
      <c r="J1319" s="21" t="s">
        <v>2322</v>
      </c>
    </row>
    <row r="1320" spans="9:10">
      <c r="I1320" s="21" t="s">
        <v>401</v>
      </c>
      <c r="J1320" s="21" t="s">
        <v>2325</v>
      </c>
    </row>
    <row r="1321" spans="9:10">
      <c r="I1321" s="21" t="s">
        <v>2326</v>
      </c>
      <c r="J1321" s="21" t="s">
        <v>2325</v>
      </c>
    </row>
    <row r="1322" spans="9:10">
      <c r="I1322" s="21" t="s">
        <v>2327</v>
      </c>
      <c r="J1322" s="21" t="s">
        <v>2328</v>
      </c>
    </row>
    <row r="1323" spans="9:10">
      <c r="I1323" s="21" t="s">
        <v>2329</v>
      </c>
      <c r="J1323" s="21" t="s">
        <v>2328</v>
      </c>
    </row>
    <row r="1324" spans="9:10">
      <c r="I1324" s="21" t="s">
        <v>2330</v>
      </c>
      <c r="J1324" s="21" t="s">
        <v>2331</v>
      </c>
    </row>
    <row r="1325" spans="9:10">
      <c r="I1325" s="21" t="s">
        <v>2332</v>
      </c>
      <c r="J1325" s="21" t="s">
        <v>2331</v>
      </c>
    </row>
    <row r="1326" spans="9:10">
      <c r="I1326" s="21" t="s">
        <v>2333</v>
      </c>
      <c r="J1326" s="21" t="s">
        <v>2334</v>
      </c>
    </row>
    <row r="1327" spans="9:10">
      <c r="I1327" s="21" t="s">
        <v>2335</v>
      </c>
      <c r="J1327" s="21" t="s">
        <v>2334</v>
      </c>
    </row>
    <row r="1328" spans="9:10">
      <c r="I1328" s="21" t="s">
        <v>2336</v>
      </c>
      <c r="J1328" s="21" t="s">
        <v>2337</v>
      </c>
    </row>
    <row r="1329" spans="9:10">
      <c r="I1329" s="21" t="s">
        <v>2338</v>
      </c>
      <c r="J1329" s="21" t="s">
        <v>2337</v>
      </c>
    </row>
    <row r="1330" spans="9:10">
      <c r="I1330" s="21" t="s">
        <v>402</v>
      </c>
      <c r="J1330" s="21" t="s">
        <v>2339</v>
      </c>
    </row>
    <row r="1331" spans="9:10">
      <c r="I1331" s="21" t="s">
        <v>403</v>
      </c>
      <c r="J1331" s="21" t="s">
        <v>2340</v>
      </c>
    </row>
    <row r="1332" spans="9:10">
      <c r="I1332" s="21" t="s">
        <v>404</v>
      </c>
      <c r="J1332" s="21" t="s">
        <v>2341</v>
      </c>
    </row>
    <row r="1333" spans="9:10">
      <c r="I1333" s="21" t="s">
        <v>405</v>
      </c>
      <c r="J1333" s="21" t="s">
        <v>2341</v>
      </c>
    </row>
    <row r="1334" spans="9:10">
      <c r="I1334" s="21" t="s">
        <v>406</v>
      </c>
      <c r="J1334" s="21" t="s">
        <v>2342</v>
      </c>
    </row>
    <row r="1335" spans="9:10">
      <c r="I1335" s="21" t="s">
        <v>407</v>
      </c>
      <c r="J1335" s="21" t="s">
        <v>2342</v>
      </c>
    </row>
    <row r="1336" spans="9:10">
      <c r="I1336" s="21" t="s">
        <v>2343</v>
      </c>
      <c r="J1336" s="21" t="s">
        <v>2344</v>
      </c>
    </row>
    <row r="1337" spans="9:10">
      <c r="I1337" s="21" t="s">
        <v>2345</v>
      </c>
      <c r="J1337" s="21" t="s">
        <v>598</v>
      </c>
    </row>
    <row r="1338" spans="9:10">
      <c r="I1338" s="21" t="s">
        <v>2346</v>
      </c>
      <c r="J1338" s="21" t="s">
        <v>598</v>
      </c>
    </row>
    <row r="1339" spans="9:10">
      <c r="I1339" s="21" t="s">
        <v>2347</v>
      </c>
      <c r="J1339" s="21" t="s">
        <v>2348</v>
      </c>
    </row>
    <row r="1340" spans="9:10">
      <c r="I1340" s="21" t="s">
        <v>2349</v>
      </c>
      <c r="J1340" s="21" t="s">
        <v>2348</v>
      </c>
    </row>
    <row r="1341" spans="9:10">
      <c r="I1341" s="21" t="s">
        <v>408</v>
      </c>
      <c r="J1341" s="21" t="s">
        <v>2350</v>
      </c>
    </row>
    <row r="1342" spans="9:10">
      <c r="I1342" s="21" t="s">
        <v>409</v>
      </c>
      <c r="J1342" s="21" t="s">
        <v>340</v>
      </c>
    </row>
    <row r="1343" spans="9:10">
      <c r="I1343" s="21" t="s">
        <v>410</v>
      </c>
      <c r="J1343" s="21" t="s">
        <v>772</v>
      </c>
    </row>
    <row r="1344" spans="9:10">
      <c r="I1344" s="21" t="s">
        <v>411</v>
      </c>
      <c r="J1344" s="21" t="s">
        <v>772</v>
      </c>
    </row>
    <row r="1345" spans="9:10">
      <c r="I1345" s="21" t="s">
        <v>2351</v>
      </c>
      <c r="J1345" s="21" t="s">
        <v>5</v>
      </c>
    </row>
    <row r="1346" spans="9:10">
      <c r="I1346" s="21" t="s">
        <v>2352</v>
      </c>
      <c r="J1346" s="21" t="s">
        <v>516</v>
      </c>
    </row>
    <row r="1347" spans="9:10">
      <c r="I1347" s="21" t="s">
        <v>2353</v>
      </c>
      <c r="J1347" s="21" t="s">
        <v>2354</v>
      </c>
    </row>
    <row r="1348" spans="9:10">
      <c r="I1348" s="21" t="s">
        <v>412</v>
      </c>
      <c r="J1348" s="21" t="s">
        <v>2355</v>
      </c>
    </row>
    <row r="1349" spans="9:10">
      <c r="I1349" s="21" t="s">
        <v>413</v>
      </c>
      <c r="J1349" s="21" t="s">
        <v>2355</v>
      </c>
    </row>
    <row r="1350" spans="9:10">
      <c r="I1350" s="21" t="s">
        <v>414</v>
      </c>
      <c r="J1350" s="21" t="s">
        <v>2355</v>
      </c>
    </row>
    <row r="1351" spans="9:10">
      <c r="I1351" s="21" t="s">
        <v>2356</v>
      </c>
      <c r="J1351" s="21" t="s">
        <v>2357</v>
      </c>
    </row>
    <row r="1352" spans="9:10">
      <c r="I1352" s="21" t="s">
        <v>2358</v>
      </c>
      <c r="J1352" s="21" t="s">
        <v>2357</v>
      </c>
    </row>
    <row r="1353" spans="9:10">
      <c r="I1353" s="21" t="s">
        <v>2359</v>
      </c>
      <c r="J1353" s="21" t="s">
        <v>2357</v>
      </c>
    </row>
    <row r="1354" spans="9:10">
      <c r="I1354" s="21" t="s">
        <v>2360</v>
      </c>
      <c r="J1354" s="21" t="s">
        <v>2361</v>
      </c>
    </row>
    <row r="1355" spans="9:10">
      <c r="I1355" s="21" t="s">
        <v>2362</v>
      </c>
      <c r="J1355" s="21" t="s">
        <v>2021</v>
      </c>
    </row>
    <row r="1356" spans="9:10">
      <c r="I1356" s="21" t="s">
        <v>2363</v>
      </c>
      <c r="J1356" s="21" t="s">
        <v>2021</v>
      </c>
    </row>
    <row r="1357" spans="9:10">
      <c r="I1357" s="21" t="s">
        <v>2364</v>
      </c>
      <c r="J1357" s="21" t="s">
        <v>662</v>
      </c>
    </row>
    <row r="1358" spans="9:10">
      <c r="I1358" s="21" t="s">
        <v>2365</v>
      </c>
      <c r="J1358" s="21" t="s">
        <v>662</v>
      </c>
    </row>
    <row r="1359" spans="9:10">
      <c r="I1359" s="21" t="s">
        <v>2366</v>
      </c>
      <c r="J1359" s="21" t="s">
        <v>2367</v>
      </c>
    </row>
    <row r="1360" spans="9:10">
      <c r="I1360" s="21" t="s">
        <v>2368</v>
      </c>
      <c r="J1360" s="21" t="s">
        <v>2369</v>
      </c>
    </row>
    <row r="1361" spans="9:10">
      <c r="I1361" s="21" t="s">
        <v>2370</v>
      </c>
      <c r="J1361" s="21" t="s">
        <v>2371</v>
      </c>
    </row>
    <row r="1362" spans="9:10">
      <c r="I1362" s="21" t="s">
        <v>415</v>
      </c>
      <c r="J1362" s="21" t="s">
        <v>2372</v>
      </c>
    </row>
    <row r="1363" spans="9:10">
      <c r="I1363" s="21" t="s">
        <v>416</v>
      </c>
      <c r="J1363" s="21" t="s">
        <v>663</v>
      </c>
    </row>
    <row r="1364" spans="9:10">
      <c r="I1364" s="21" t="s">
        <v>417</v>
      </c>
      <c r="J1364" s="21" t="s">
        <v>2022</v>
      </c>
    </row>
    <row r="1365" spans="9:10">
      <c r="I1365" s="21" t="s">
        <v>418</v>
      </c>
      <c r="J1365" s="21" t="s">
        <v>2022</v>
      </c>
    </row>
    <row r="1366" spans="9:10">
      <c r="I1366" s="21" t="s">
        <v>419</v>
      </c>
      <c r="J1366" s="21" t="s">
        <v>664</v>
      </c>
    </row>
    <row r="1367" spans="9:10">
      <c r="I1367" s="21" t="s">
        <v>2373</v>
      </c>
      <c r="J1367" s="21" t="s">
        <v>664</v>
      </c>
    </row>
    <row r="1368" spans="9:10">
      <c r="I1368" s="21" t="s">
        <v>420</v>
      </c>
      <c r="J1368" s="21" t="s">
        <v>2374</v>
      </c>
    </row>
    <row r="1369" spans="9:10">
      <c r="I1369" s="21" t="s">
        <v>2375</v>
      </c>
      <c r="J1369" s="21" t="s">
        <v>2374</v>
      </c>
    </row>
    <row r="1370" spans="9:10">
      <c r="I1370" s="21" t="s">
        <v>2376</v>
      </c>
      <c r="J1370" s="21" t="s">
        <v>2374</v>
      </c>
    </row>
    <row r="1371" spans="9:10">
      <c r="I1371" s="21" t="s">
        <v>2377</v>
      </c>
      <c r="J1371" s="21" t="s">
        <v>2378</v>
      </c>
    </row>
    <row r="1372" spans="9:10">
      <c r="I1372" s="21" t="s">
        <v>2379</v>
      </c>
      <c r="J1372" s="21" t="s">
        <v>2378</v>
      </c>
    </row>
    <row r="1373" spans="9:10">
      <c r="I1373" s="21" t="s">
        <v>2380</v>
      </c>
      <c r="J1373" s="21" t="s">
        <v>2378</v>
      </c>
    </row>
    <row r="1374" spans="9:10">
      <c r="I1374" s="21" t="s">
        <v>350</v>
      </c>
      <c r="J1374" s="21" t="s">
        <v>2381</v>
      </c>
    </row>
    <row r="1375" spans="9:10">
      <c r="I1375" s="21" t="s">
        <v>2382</v>
      </c>
      <c r="J1375" s="21" t="s">
        <v>2383</v>
      </c>
    </row>
    <row r="1376" spans="9:10">
      <c r="I1376" s="21" t="s">
        <v>2384</v>
      </c>
      <c r="J1376" s="21" t="s">
        <v>1</v>
      </c>
    </row>
    <row r="1377" spans="9:10">
      <c r="I1377" s="21" t="s">
        <v>2385</v>
      </c>
      <c r="J1377" s="21" t="s">
        <v>665</v>
      </c>
    </row>
    <row r="1378" spans="9:10">
      <c r="I1378" s="21" t="s">
        <v>2386</v>
      </c>
      <c r="J1378" s="21" t="s">
        <v>2</v>
      </c>
    </row>
    <row r="1379" spans="9:10">
      <c r="I1379" s="21" t="s">
        <v>2387</v>
      </c>
      <c r="J1379" s="21" t="s">
        <v>2388</v>
      </c>
    </row>
    <row r="1380" spans="9:10">
      <c r="I1380" s="21" t="s">
        <v>2389</v>
      </c>
      <c r="J1380" s="21" t="s">
        <v>2390</v>
      </c>
    </row>
    <row r="1381" spans="9:10">
      <c r="I1381" s="21" t="s">
        <v>2391</v>
      </c>
      <c r="J1381" s="21" t="s">
        <v>2392</v>
      </c>
    </row>
    <row r="1382" spans="9:10">
      <c r="I1382" s="21" t="s">
        <v>2393</v>
      </c>
      <c r="J1382" s="21" t="s">
        <v>2394</v>
      </c>
    </row>
    <row r="1383" spans="9:10">
      <c r="I1383" s="21" t="s">
        <v>2395</v>
      </c>
      <c r="J1383" s="21" t="s">
        <v>2396</v>
      </c>
    </row>
    <row r="1384" spans="9:10">
      <c r="I1384" s="21" t="s">
        <v>2397</v>
      </c>
      <c r="J1384" s="21" t="s">
        <v>2396</v>
      </c>
    </row>
    <row r="1385" spans="9:10">
      <c r="I1385" s="21" t="s">
        <v>2398</v>
      </c>
      <c r="J1385" s="21" t="s">
        <v>2399</v>
      </c>
    </row>
    <row r="1386" spans="9:10">
      <c r="I1386" s="21" t="s">
        <v>2400</v>
      </c>
      <c r="J1386" s="21" t="s">
        <v>2401</v>
      </c>
    </row>
    <row r="1387" spans="9:10">
      <c r="I1387" s="21" t="s">
        <v>2402</v>
      </c>
      <c r="J1387" s="21" t="s">
        <v>2401</v>
      </c>
    </row>
    <row r="1388" spans="9:10">
      <c r="I1388" s="21" t="s">
        <v>2403</v>
      </c>
      <c r="J1388" s="21" t="s">
        <v>2404</v>
      </c>
    </row>
    <row r="1389" spans="9:10">
      <c r="I1389" s="21" t="s">
        <v>2405</v>
      </c>
      <c r="J1389" s="21" t="s">
        <v>2404</v>
      </c>
    </row>
    <row r="1390" spans="9:10">
      <c r="I1390" s="21" t="s">
        <v>2406</v>
      </c>
      <c r="J1390" s="21" t="s">
        <v>2407</v>
      </c>
    </row>
    <row r="1391" spans="9:10">
      <c r="I1391" s="21" t="s">
        <v>2408</v>
      </c>
      <c r="J1391" s="21" t="s">
        <v>2407</v>
      </c>
    </row>
    <row r="1392" spans="9:10">
      <c r="I1392" s="21" t="s">
        <v>2409</v>
      </c>
      <c r="J1392" s="21" t="s">
        <v>2410</v>
      </c>
    </row>
    <row r="1393" spans="9:10">
      <c r="I1393" s="21" t="s">
        <v>2411</v>
      </c>
      <c r="J1393" s="21" t="s">
        <v>2410</v>
      </c>
    </row>
    <row r="1394" spans="9:10">
      <c r="I1394" s="21" t="s">
        <v>2412</v>
      </c>
      <c r="J1394" s="21" t="s">
        <v>2410</v>
      </c>
    </row>
    <row r="1395" spans="9:10">
      <c r="I1395" s="21" t="s">
        <v>2413</v>
      </c>
      <c r="J1395" s="21" t="s">
        <v>2414</v>
      </c>
    </row>
    <row r="1396" spans="9:10">
      <c r="I1396" s="21" t="s">
        <v>2415</v>
      </c>
      <c r="J1396" s="21" t="s">
        <v>4</v>
      </c>
    </row>
    <row r="1397" spans="9:10">
      <c r="I1397" s="21" t="s">
        <v>2416</v>
      </c>
      <c r="J1397" s="21" t="s">
        <v>4</v>
      </c>
    </row>
    <row r="1398" spans="9:10">
      <c r="I1398" s="21" t="s">
        <v>2417</v>
      </c>
      <c r="J1398" s="21" t="s">
        <v>4</v>
      </c>
    </row>
    <row r="1399" spans="9:10">
      <c r="I1399" s="21" t="s">
        <v>2418</v>
      </c>
      <c r="J1399" s="21" t="s">
        <v>2419</v>
      </c>
    </row>
    <row r="1400" spans="9:10">
      <c r="I1400" s="21" t="s">
        <v>2420</v>
      </c>
      <c r="J1400" s="21" t="s">
        <v>2419</v>
      </c>
    </row>
    <row r="1401" spans="9:10">
      <c r="I1401" s="21" t="s">
        <v>2421</v>
      </c>
      <c r="J1401" s="21" t="s">
        <v>2419</v>
      </c>
    </row>
    <row r="1402" spans="9:10">
      <c r="I1402" s="21" t="s">
        <v>2422</v>
      </c>
      <c r="J1402" s="21" t="s">
        <v>179</v>
      </c>
    </row>
    <row r="1403" spans="9:10">
      <c r="I1403" s="21" t="s">
        <v>2423</v>
      </c>
      <c r="J1403" s="21" t="s">
        <v>517</v>
      </c>
    </row>
    <row r="1404" spans="9:10">
      <c r="I1404" s="21" t="s">
        <v>2424</v>
      </c>
      <c r="J1404" s="21" t="s">
        <v>2425</v>
      </c>
    </row>
    <row r="1405" spans="9:10">
      <c r="I1405" s="21" t="s">
        <v>2426</v>
      </c>
      <c r="J1405" s="21" t="s">
        <v>2427</v>
      </c>
    </row>
    <row r="1406" spans="9:10">
      <c r="I1406" s="21" t="s">
        <v>2428</v>
      </c>
      <c r="J1406" s="21" t="s">
        <v>518</v>
      </c>
    </row>
    <row r="1407" spans="9:10">
      <c r="I1407" s="21" t="s">
        <v>2429</v>
      </c>
      <c r="J1407" s="21" t="s">
        <v>518</v>
      </c>
    </row>
    <row r="1408" spans="9:10">
      <c r="I1408" s="21" t="s">
        <v>2430</v>
      </c>
      <c r="J1408" s="21" t="s">
        <v>2431</v>
      </c>
    </row>
    <row r="1409" spans="9:10">
      <c r="I1409" s="21" t="s">
        <v>2432</v>
      </c>
      <c r="J1409" s="21" t="s">
        <v>566</v>
      </c>
    </row>
    <row r="1410" spans="9:10">
      <c r="I1410" s="21" t="s">
        <v>2433</v>
      </c>
      <c r="J1410" s="21" t="s">
        <v>566</v>
      </c>
    </row>
    <row r="1411" spans="9:10">
      <c r="I1411" s="21" t="s">
        <v>2434</v>
      </c>
      <c r="J1411" s="21" t="s">
        <v>661</v>
      </c>
    </row>
    <row r="1412" spans="9:10">
      <c r="I1412" s="21" t="s">
        <v>2435</v>
      </c>
      <c r="J1412" s="21" t="s">
        <v>2436</v>
      </c>
    </row>
    <row r="1413" spans="9:10">
      <c r="I1413" s="21" t="s">
        <v>2437</v>
      </c>
      <c r="J1413" s="21" t="s">
        <v>330</v>
      </c>
    </row>
    <row r="1414" spans="9:10">
      <c r="I1414" s="21" t="s">
        <v>2438</v>
      </c>
      <c r="J1414" s="21" t="s">
        <v>2439</v>
      </c>
    </row>
    <row r="1415" spans="9:10">
      <c r="I1415" s="21" t="s">
        <v>2440</v>
      </c>
      <c r="J1415" s="21" t="s">
        <v>2439</v>
      </c>
    </row>
    <row r="1416" spans="9:10">
      <c r="I1416" s="21" t="s">
        <v>2441</v>
      </c>
      <c r="J1416" s="21" t="s">
        <v>512</v>
      </c>
    </row>
    <row r="1417" spans="9:10">
      <c r="I1417" s="21" t="s">
        <v>2442</v>
      </c>
      <c r="J1417" s="21" t="s">
        <v>2443</v>
      </c>
    </row>
    <row r="1418" spans="9:10">
      <c r="I1418" s="21" t="s">
        <v>351</v>
      </c>
      <c r="J1418" s="21" t="s">
        <v>2444</v>
      </c>
    </row>
    <row r="1419" spans="9:10">
      <c r="I1419" s="21" t="s">
        <v>352</v>
      </c>
      <c r="J1419" s="21" t="s">
        <v>2445</v>
      </c>
    </row>
    <row r="1420" spans="9:10">
      <c r="I1420" s="21" t="s">
        <v>2446</v>
      </c>
      <c r="J1420" s="21" t="s">
        <v>2445</v>
      </c>
    </row>
    <row r="1421" spans="9:10">
      <c r="I1421" s="21" t="s">
        <v>2447</v>
      </c>
      <c r="J1421" s="21" t="s">
        <v>2445</v>
      </c>
    </row>
    <row r="1422" spans="9:10">
      <c r="I1422" s="21" t="s">
        <v>353</v>
      </c>
      <c r="J1422" s="21" t="s">
        <v>2448</v>
      </c>
    </row>
    <row r="1423" spans="9:10">
      <c r="I1423" s="21" t="s">
        <v>2449</v>
      </c>
      <c r="J1423" s="21" t="s">
        <v>2450</v>
      </c>
    </row>
    <row r="1424" spans="9:10">
      <c r="I1424" s="21" t="s">
        <v>2451</v>
      </c>
      <c r="J1424" s="21" t="s">
        <v>2450</v>
      </c>
    </row>
    <row r="1425" spans="9:10">
      <c r="I1425" s="21" t="s">
        <v>2452</v>
      </c>
      <c r="J1425" s="21" t="s">
        <v>2453</v>
      </c>
    </row>
    <row r="1426" spans="9:10">
      <c r="I1426" s="21" t="s">
        <v>2454</v>
      </c>
      <c r="J1426" s="21" t="s">
        <v>2453</v>
      </c>
    </row>
    <row r="1427" spans="9:10">
      <c r="I1427" s="21" t="s">
        <v>354</v>
      </c>
      <c r="J1427" s="21" t="s">
        <v>2455</v>
      </c>
    </row>
    <row r="1428" spans="9:10">
      <c r="I1428" s="21" t="s">
        <v>355</v>
      </c>
      <c r="J1428" s="21" t="s">
        <v>513</v>
      </c>
    </row>
    <row r="1429" spans="9:10">
      <c r="I1429" s="21" t="s">
        <v>2456</v>
      </c>
      <c r="J1429" s="21" t="s">
        <v>2457</v>
      </c>
    </row>
    <row r="1430" spans="9:10">
      <c r="I1430" s="21" t="s">
        <v>2458</v>
      </c>
      <c r="J1430" s="21" t="s">
        <v>2457</v>
      </c>
    </row>
    <row r="1431" spans="9:10">
      <c r="I1431" s="21" t="s">
        <v>2459</v>
      </c>
      <c r="J1431" s="21" t="s">
        <v>2460</v>
      </c>
    </row>
    <row r="1432" spans="9:10">
      <c r="I1432" s="21" t="s">
        <v>2461</v>
      </c>
      <c r="J1432" s="21" t="s">
        <v>2462</v>
      </c>
    </row>
    <row r="1433" spans="9:10">
      <c r="I1433" s="21" t="s">
        <v>2463</v>
      </c>
      <c r="J1433" s="21" t="s">
        <v>514</v>
      </c>
    </row>
    <row r="1434" spans="9:10">
      <c r="I1434" s="21" t="s">
        <v>2464</v>
      </c>
      <c r="J1434" s="21" t="s">
        <v>2465</v>
      </c>
    </row>
    <row r="1435" spans="9:10">
      <c r="I1435" s="21" t="s">
        <v>356</v>
      </c>
      <c r="J1435" s="21" t="s">
        <v>2466</v>
      </c>
    </row>
    <row r="1436" spans="9:10">
      <c r="I1436" s="21" t="s">
        <v>2467</v>
      </c>
      <c r="J1436" s="21" t="s">
        <v>2466</v>
      </c>
    </row>
    <row r="1437" spans="9:10">
      <c r="I1437" s="21" t="s">
        <v>2468</v>
      </c>
      <c r="J1437" s="21" t="s">
        <v>2466</v>
      </c>
    </row>
    <row r="1438" spans="9:10">
      <c r="I1438" s="21" t="s">
        <v>99</v>
      </c>
      <c r="J1438" s="21" t="s">
        <v>2469</v>
      </c>
    </row>
    <row r="1439" spans="9:10">
      <c r="I1439" s="21" t="s">
        <v>100</v>
      </c>
      <c r="J1439" s="21" t="s">
        <v>2470</v>
      </c>
    </row>
    <row r="1440" spans="9:10">
      <c r="I1440" s="21" t="s">
        <v>2471</v>
      </c>
      <c r="J1440" s="21" t="s">
        <v>2472</v>
      </c>
    </row>
    <row r="1441" spans="9:10">
      <c r="I1441" s="21" t="s">
        <v>2473</v>
      </c>
      <c r="J1441" s="21" t="s">
        <v>2472</v>
      </c>
    </row>
    <row r="1442" spans="9:10">
      <c r="I1442" s="21" t="s">
        <v>2474</v>
      </c>
      <c r="J1442" s="21" t="s">
        <v>2475</v>
      </c>
    </row>
    <row r="1443" spans="9:10">
      <c r="I1443" s="21" t="s">
        <v>2476</v>
      </c>
      <c r="J1443" s="21" t="s">
        <v>2477</v>
      </c>
    </row>
    <row r="1444" spans="9:10">
      <c r="I1444" s="21" t="s">
        <v>2478</v>
      </c>
      <c r="J1444" s="21" t="s">
        <v>2479</v>
      </c>
    </row>
    <row r="1445" spans="9:10">
      <c r="I1445" s="21" t="s">
        <v>101</v>
      </c>
      <c r="J1445" s="21" t="s">
        <v>2480</v>
      </c>
    </row>
    <row r="1446" spans="9:10">
      <c r="I1446" s="21" t="s">
        <v>102</v>
      </c>
      <c r="J1446" s="21" t="s">
        <v>2480</v>
      </c>
    </row>
    <row r="1447" spans="9:10">
      <c r="I1447" s="21" t="s">
        <v>103</v>
      </c>
      <c r="J1447" s="21" t="s">
        <v>2480</v>
      </c>
    </row>
    <row r="1448" spans="9:10">
      <c r="I1448" s="21" t="s">
        <v>104</v>
      </c>
      <c r="J1448" s="21" t="s">
        <v>2481</v>
      </c>
    </row>
    <row r="1449" spans="9:10">
      <c r="I1449" s="21" t="s">
        <v>105</v>
      </c>
      <c r="J1449" s="21" t="s">
        <v>515</v>
      </c>
    </row>
    <row r="1450" spans="9:10">
      <c r="I1450" s="21" t="s">
        <v>2482</v>
      </c>
      <c r="J1450" s="21" t="s">
        <v>2483</v>
      </c>
    </row>
    <row r="1451" spans="9:10">
      <c r="I1451" s="21" t="s">
        <v>2484</v>
      </c>
      <c r="J1451" s="21" t="s">
        <v>2483</v>
      </c>
    </row>
    <row r="1452" spans="9:10">
      <c r="I1452" s="21" t="s">
        <v>2485</v>
      </c>
      <c r="J1452" s="21" t="s">
        <v>2486</v>
      </c>
    </row>
    <row r="1453" spans="9:10">
      <c r="I1453" s="21" t="s">
        <v>2487</v>
      </c>
      <c r="J1453" s="21" t="s">
        <v>2486</v>
      </c>
    </row>
    <row r="1454" spans="9:10">
      <c r="I1454" s="21" t="s">
        <v>106</v>
      </c>
      <c r="J1454" s="21" t="s">
        <v>2488</v>
      </c>
    </row>
    <row r="1455" spans="9:10">
      <c r="I1455" s="21" t="s">
        <v>107</v>
      </c>
      <c r="J1455" s="21" t="s">
        <v>2488</v>
      </c>
    </row>
    <row r="1456" spans="9:10">
      <c r="I1456" s="21" t="s">
        <v>108</v>
      </c>
      <c r="J1456" s="21" t="s">
        <v>2488</v>
      </c>
    </row>
    <row r="1457" spans="9:10">
      <c r="I1457" s="21" t="s">
        <v>109</v>
      </c>
      <c r="J1457" s="21" t="s">
        <v>2489</v>
      </c>
    </row>
    <row r="1458" spans="9:10">
      <c r="I1458" s="21" t="s">
        <v>110</v>
      </c>
      <c r="J1458" s="21" t="s">
        <v>2490</v>
      </c>
    </row>
    <row r="1459" spans="9:10">
      <c r="I1459" s="21" t="s">
        <v>2491</v>
      </c>
      <c r="J1459" s="21" t="s">
        <v>2490</v>
      </c>
    </row>
    <row r="1460" spans="9:10">
      <c r="I1460" s="21" t="s">
        <v>2492</v>
      </c>
      <c r="J1460" s="21" t="s">
        <v>2490</v>
      </c>
    </row>
    <row r="1461" spans="9:10">
      <c r="I1461" s="21" t="s">
        <v>111</v>
      </c>
      <c r="J1461" s="21" t="s">
        <v>6</v>
      </c>
    </row>
    <row r="1462" spans="9:10">
      <c r="I1462" s="21" t="s">
        <v>112</v>
      </c>
      <c r="J1462" s="21" t="s">
        <v>6</v>
      </c>
    </row>
    <row r="1463" spans="9:10">
      <c r="I1463" s="21" t="s">
        <v>2493</v>
      </c>
      <c r="J1463" s="21" t="s">
        <v>6</v>
      </c>
    </row>
    <row r="1464" spans="9:10">
      <c r="I1464" s="21" t="s">
        <v>113</v>
      </c>
      <c r="J1464" s="21" t="s">
        <v>2494</v>
      </c>
    </row>
    <row r="1465" spans="9:10">
      <c r="I1465" s="21" t="s">
        <v>114</v>
      </c>
      <c r="J1465" s="21" t="s">
        <v>2494</v>
      </c>
    </row>
    <row r="1466" spans="9:10">
      <c r="I1466" s="21" t="s">
        <v>115</v>
      </c>
      <c r="J1466" s="21" t="s">
        <v>2494</v>
      </c>
    </row>
    <row r="1467" spans="9:10">
      <c r="I1467" s="21" t="s">
        <v>2495</v>
      </c>
      <c r="J1467" s="21" t="s">
        <v>2496</v>
      </c>
    </row>
    <row r="1468" spans="9:10">
      <c r="I1468" s="21" t="s">
        <v>2497</v>
      </c>
      <c r="J1468" s="21" t="s">
        <v>2496</v>
      </c>
    </row>
    <row r="1469" spans="9:10">
      <c r="I1469" s="21" t="s">
        <v>2498</v>
      </c>
      <c r="J1469" s="21" t="s">
        <v>2499</v>
      </c>
    </row>
    <row r="1470" spans="9:10">
      <c r="I1470" s="21" t="s">
        <v>2500</v>
      </c>
      <c r="J1470" s="21" t="s">
        <v>2501</v>
      </c>
    </row>
    <row r="1471" spans="9:10">
      <c r="I1471" s="21" t="s">
        <v>116</v>
      </c>
      <c r="J1471" s="21" t="s">
        <v>2502</v>
      </c>
    </row>
    <row r="1472" spans="9:10">
      <c r="I1472" s="21" t="s">
        <v>2503</v>
      </c>
      <c r="J1472" s="21" t="s">
        <v>651</v>
      </c>
    </row>
    <row r="1473" spans="9:10">
      <c r="I1473" s="21" t="s">
        <v>2504</v>
      </c>
      <c r="J1473" s="21" t="s">
        <v>651</v>
      </c>
    </row>
    <row r="1474" spans="9:10">
      <c r="I1474" s="21" t="s">
        <v>2505</v>
      </c>
      <c r="J1474" s="21" t="s">
        <v>651</v>
      </c>
    </row>
    <row r="1475" spans="9:10">
      <c r="I1475" s="21" t="s">
        <v>2506</v>
      </c>
      <c r="J1475" s="21" t="s">
        <v>2507</v>
      </c>
    </row>
    <row r="1476" spans="9:10">
      <c r="I1476" s="21" t="s">
        <v>2508</v>
      </c>
      <c r="J1476" s="21" t="s">
        <v>2509</v>
      </c>
    </row>
    <row r="1477" spans="9:10">
      <c r="I1477" s="21" t="s">
        <v>2510</v>
      </c>
      <c r="J1477" s="21" t="s">
        <v>2511</v>
      </c>
    </row>
    <row r="1478" spans="9:10">
      <c r="I1478" s="21" t="s">
        <v>2512</v>
      </c>
      <c r="J1478" s="21" t="s">
        <v>2511</v>
      </c>
    </row>
    <row r="1479" spans="9:10">
      <c r="I1479" s="21" t="s">
        <v>2513</v>
      </c>
      <c r="J1479" s="21" t="s">
        <v>2514</v>
      </c>
    </row>
    <row r="1480" spans="9:10">
      <c r="I1480" s="21" t="s">
        <v>2515</v>
      </c>
      <c r="J1480" s="21" t="s">
        <v>2514</v>
      </c>
    </row>
    <row r="1481" spans="9:10">
      <c r="I1481" s="21" t="s">
        <v>2516</v>
      </c>
      <c r="J1481" s="21" t="s">
        <v>2517</v>
      </c>
    </row>
    <row r="1482" spans="9:10">
      <c r="I1482" s="21" t="s">
        <v>2518</v>
      </c>
      <c r="J1482" s="21" t="s">
        <v>2519</v>
      </c>
    </row>
    <row r="1483" spans="9:10">
      <c r="I1483" s="21" t="s">
        <v>2520</v>
      </c>
      <c r="J1483" s="21" t="s">
        <v>2519</v>
      </c>
    </row>
    <row r="1484" spans="9:10">
      <c r="I1484" s="21" t="s">
        <v>2521</v>
      </c>
      <c r="J1484" s="21" t="s">
        <v>2522</v>
      </c>
    </row>
    <row r="1485" spans="9:10">
      <c r="I1485" s="21" t="s">
        <v>2523</v>
      </c>
      <c r="J1485" s="21" t="s">
        <v>2522</v>
      </c>
    </row>
    <row r="1486" spans="9:10">
      <c r="I1486" s="21" t="s">
        <v>2524</v>
      </c>
      <c r="J1486" s="21" t="s">
        <v>2525</v>
      </c>
    </row>
    <row r="1487" spans="9:10">
      <c r="I1487" s="21" t="s">
        <v>2526</v>
      </c>
      <c r="J1487" s="21" t="s">
        <v>2525</v>
      </c>
    </row>
    <row r="1488" spans="9:10">
      <c r="I1488" s="21" t="s">
        <v>2527</v>
      </c>
      <c r="J1488" s="21" t="s">
        <v>2528</v>
      </c>
    </row>
    <row r="1489" spans="9:10">
      <c r="I1489" s="21" t="s">
        <v>2529</v>
      </c>
      <c r="J1489" s="21" t="s">
        <v>2530</v>
      </c>
    </row>
    <row r="1490" spans="9:10">
      <c r="I1490" s="21" t="s">
        <v>2531</v>
      </c>
      <c r="J1490" s="21" t="s">
        <v>2530</v>
      </c>
    </row>
    <row r="1491" spans="9:10">
      <c r="I1491" s="21" t="s">
        <v>2532</v>
      </c>
      <c r="J1491" s="21" t="s">
        <v>2533</v>
      </c>
    </row>
    <row r="1492" spans="9:10">
      <c r="I1492" s="21" t="s">
        <v>2534</v>
      </c>
      <c r="J1492" s="21" t="s">
        <v>2533</v>
      </c>
    </row>
    <row r="1493" spans="9:10">
      <c r="I1493" s="21" t="s">
        <v>2535</v>
      </c>
      <c r="J1493" s="21" t="s">
        <v>2536</v>
      </c>
    </row>
    <row r="1494" spans="9:10">
      <c r="I1494" s="21" t="s">
        <v>2537</v>
      </c>
      <c r="J1494" s="21" t="s">
        <v>2536</v>
      </c>
    </row>
    <row r="1495" spans="9:10">
      <c r="I1495" s="21" t="s">
        <v>2538</v>
      </c>
      <c r="J1495" s="21" t="s">
        <v>2539</v>
      </c>
    </row>
    <row r="1496" spans="9:10">
      <c r="I1496" s="21" t="s">
        <v>2540</v>
      </c>
      <c r="J1496" s="21" t="s">
        <v>2539</v>
      </c>
    </row>
    <row r="1497" spans="9:10">
      <c r="I1497" s="21" t="s">
        <v>2541</v>
      </c>
      <c r="J1497" s="21" t="s">
        <v>2542</v>
      </c>
    </row>
    <row r="1498" spans="9:10">
      <c r="I1498" s="21" t="s">
        <v>2543</v>
      </c>
      <c r="J1498" s="21" t="s">
        <v>2542</v>
      </c>
    </row>
    <row r="1499" spans="9:10">
      <c r="I1499" s="21" t="s">
        <v>2544</v>
      </c>
      <c r="J1499" s="21" t="s">
        <v>2545</v>
      </c>
    </row>
    <row r="1500" spans="9:10">
      <c r="I1500" s="21" t="s">
        <v>2546</v>
      </c>
      <c r="J1500" s="21" t="s">
        <v>2545</v>
      </c>
    </row>
    <row r="1501" spans="9:10">
      <c r="I1501" s="21" t="s">
        <v>2547</v>
      </c>
      <c r="J1501" s="21" t="s">
        <v>2548</v>
      </c>
    </row>
    <row r="1502" spans="9:10">
      <c r="I1502" s="21" t="s">
        <v>2549</v>
      </c>
      <c r="J1502" s="21" t="s">
        <v>2548</v>
      </c>
    </row>
    <row r="1503" spans="9:10">
      <c r="I1503" s="21" t="s">
        <v>2550</v>
      </c>
      <c r="J1503" s="21" t="s">
        <v>2548</v>
      </c>
    </row>
    <row r="1504" spans="9:10">
      <c r="I1504" s="21" t="s">
        <v>2551</v>
      </c>
      <c r="J1504" s="21" t="s">
        <v>2552</v>
      </c>
    </row>
    <row r="1505" spans="9:10">
      <c r="I1505" s="21" t="s">
        <v>2553</v>
      </c>
      <c r="J1505" s="21" t="s">
        <v>2554</v>
      </c>
    </row>
    <row r="1506" spans="9:10">
      <c r="I1506" s="21" t="s">
        <v>2555</v>
      </c>
      <c r="J1506" s="21" t="s">
        <v>2554</v>
      </c>
    </row>
    <row r="1507" spans="9:10">
      <c r="I1507" s="21" t="s">
        <v>2556</v>
      </c>
      <c r="J1507" s="21" t="s">
        <v>2554</v>
      </c>
    </row>
    <row r="1508" spans="9:10">
      <c r="I1508" s="21" t="s">
        <v>2557</v>
      </c>
      <c r="J1508" s="21" t="s">
        <v>2558</v>
      </c>
    </row>
    <row r="1509" spans="9:10">
      <c r="I1509" s="21" t="s">
        <v>2559</v>
      </c>
      <c r="J1509" s="21" t="s">
        <v>2558</v>
      </c>
    </row>
    <row r="1510" spans="9:10">
      <c r="I1510" s="21" t="s">
        <v>2560</v>
      </c>
      <c r="J1510" s="21" t="s">
        <v>2558</v>
      </c>
    </row>
    <row r="1511" spans="9:10">
      <c r="I1511" s="21" t="s">
        <v>2561</v>
      </c>
      <c r="J1511" s="21" t="s">
        <v>2562</v>
      </c>
    </row>
    <row r="1512" spans="9:10">
      <c r="I1512" s="21" t="s">
        <v>2563</v>
      </c>
      <c r="J1512" s="21" t="s">
        <v>2562</v>
      </c>
    </row>
    <row r="1513" spans="9:10">
      <c r="I1513" s="21" t="s">
        <v>2564</v>
      </c>
      <c r="J1513" s="21" t="s">
        <v>2562</v>
      </c>
    </row>
    <row r="1514" spans="9:10">
      <c r="I1514" s="21" t="s">
        <v>2565</v>
      </c>
      <c r="J1514" s="21" t="s">
        <v>2566</v>
      </c>
    </row>
    <row r="1515" spans="9:10">
      <c r="I1515" s="21" t="s">
        <v>2567</v>
      </c>
      <c r="J1515" s="21" t="s">
        <v>2568</v>
      </c>
    </row>
    <row r="1516" spans="9:10">
      <c r="I1516" s="21" t="s">
        <v>2569</v>
      </c>
      <c r="J1516" s="21" t="s">
        <v>2570</v>
      </c>
    </row>
    <row r="1517" spans="9:10">
      <c r="I1517" s="21" t="s">
        <v>2571</v>
      </c>
      <c r="J1517" s="21" t="s">
        <v>2570</v>
      </c>
    </row>
    <row r="1518" spans="9:10">
      <c r="I1518" s="21" t="s">
        <v>2572</v>
      </c>
      <c r="J1518" s="21" t="s">
        <v>2573</v>
      </c>
    </row>
    <row r="1519" spans="9:10">
      <c r="I1519" s="21" t="s">
        <v>2574</v>
      </c>
      <c r="J1519" s="21" t="s">
        <v>2573</v>
      </c>
    </row>
    <row r="1520" spans="9:10">
      <c r="I1520" s="21" t="s">
        <v>2575</v>
      </c>
      <c r="J1520" s="21" t="s">
        <v>2576</v>
      </c>
    </row>
    <row r="1521" spans="9:10">
      <c r="I1521" s="21" t="s">
        <v>2577</v>
      </c>
      <c r="J1521" s="21" t="s">
        <v>2576</v>
      </c>
    </row>
    <row r="1522" spans="9:10">
      <c r="I1522" s="21" t="s">
        <v>2578</v>
      </c>
      <c r="J1522" s="21" t="s">
        <v>2579</v>
      </c>
    </row>
    <row r="1523" spans="9:10">
      <c r="I1523" s="21" t="s">
        <v>2580</v>
      </c>
      <c r="J1523" s="21" t="s">
        <v>2581</v>
      </c>
    </row>
    <row r="1524" spans="9:10">
      <c r="I1524" s="21" t="s">
        <v>2582</v>
      </c>
      <c r="J1524" s="21" t="s">
        <v>2583</v>
      </c>
    </row>
    <row r="1525" spans="9:10">
      <c r="I1525" s="21" t="s">
        <v>117</v>
      </c>
      <c r="J1525" s="21" t="s">
        <v>2584</v>
      </c>
    </row>
    <row r="1526" spans="9:10">
      <c r="I1526" s="21" t="s">
        <v>118</v>
      </c>
      <c r="J1526" s="21" t="s">
        <v>2585</v>
      </c>
    </row>
    <row r="1527" spans="9:10">
      <c r="I1527" s="21" t="s">
        <v>119</v>
      </c>
      <c r="J1527" s="21" t="s">
        <v>2585</v>
      </c>
    </row>
    <row r="1528" spans="9:10">
      <c r="I1528" s="21" t="s">
        <v>2586</v>
      </c>
      <c r="J1528" s="21" t="s">
        <v>2585</v>
      </c>
    </row>
    <row r="1529" spans="9:10">
      <c r="I1529" s="21" t="s">
        <v>120</v>
      </c>
      <c r="J1529" s="21" t="s">
        <v>2587</v>
      </c>
    </row>
    <row r="1530" spans="9:10">
      <c r="I1530" s="21" t="s">
        <v>2588</v>
      </c>
      <c r="J1530" s="21" t="s">
        <v>2587</v>
      </c>
    </row>
    <row r="1531" spans="9:10">
      <c r="I1531" s="21" t="s">
        <v>2589</v>
      </c>
      <c r="J1531" s="21" t="s">
        <v>2587</v>
      </c>
    </row>
    <row r="1532" spans="9:10">
      <c r="I1532" s="21" t="s">
        <v>121</v>
      </c>
      <c r="J1532" s="21" t="s">
        <v>2590</v>
      </c>
    </row>
    <row r="1533" spans="9:10">
      <c r="I1533" s="21" t="s">
        <v>122</v>
      </c>
      <c r="J1533" s="21" t="s">
        <v>2590</v>
      </c>
    </row>
    <row r="1534" spans="9:10">
      <c r="I1534" s="21" t="s">
        <v>123</v>
      </c>
      <c r="J1534" s="21" t="s">
        <v>2590</v>
      </c>
    </row>
    <row r="1535" spans="9:10">
      <c r="I1535" s="21" t="s">
        <v>2591</v>
      </c>
      <c r="J1535" s="21" t="s">
        <v>2592</v>
      </c>
    </row>
    <row r="1536" spans="9:10">
      <c r="I1536" s="21" t="s">
        <v>2593</v>
      </c>
      <c r="J1536" s="21" t="s">
        <v>2594</v>
      </c>
    </row>
    <row r="1537" spans="9:10">
      <c r="I1537" s="21" t="s">
        <v>2595</v>
      </c>
      <c r="J1537" s="21" t="s">
        <v>2594</v>
      </c>
    </row>
    <row r="1538" spans="9:10">
      <c r="I1538" s="21" t="s">
        <v>2596</v>
      </c>
      <c r="J1538" s="21" t="s">
        <v>2594</v>
      </c>
    </row>
    <row r="1539" spans="9:10">
      <c r="I1539" s="21" t="s">
        <v>2597</v>
      </c>
      <c r="J1539" s="21" t="s">
        <v>2598</v>
      </c>
    </row>
    <row r="1540" spans="9:10">
      <c r="I1540" s="21" t="s">
        <v>2599</v>
      </c>
      <c r="J1540" s="21" t="s">
        <v>2600</v>
      </c>
    </row>
    <row r="1541" spans="9:10">
      <c r="I1541" s="21" t="s">
        <v>2601</v>
      </c>
      <c r="J1541" s="21" t="s">
        <v>2600</v>
      </c>
    </row>
    <row r="1542" spans="9:10">
      <c r="I1542" s="21" t="s">
        <v>2602</v>
      </c>
      <c r="J1542" s="21" t="s">
        <v>2603</v>
      </c>
    </row>
    <row r="1543" spans="9:10">
      <c r="I1543" s="21" t="s">
        <v>2604</v>
      </c>
      <c r="J1543" s="21" t="s">
        <v>2603</v>
      </c>
    </row>
    <row r="1544" spans="9:10">
      <c r="I1544" s="21" t="s">
        <v>2605</v>
      </c>
      <c r="J1544" s="21" t="s">
        <v>2606</v>
      </c>
    </row>
    <row r="1545" spans="9:10">
      <c r="I1545" s="21" t="s">
        <v>2607</v>
      </c>
      <c r="J1545" s="21" t="s">
        <v>2606</v>
      </c>
    </row>
    <row r="1546" spans="9:10">
      <c r="I1546" s="21" t="s">
        <v>2608</v>
      </c>
      <c r="J1546" s="21" t="s">
        <v>2609</v>
      </c>
    </row>
    <row r="1547" spans="9:10">
      <c r="I1547" s="21" t="s">
        <v>2610</v>
      </c>
      <c r="J1547" s="21" t="s">
        <v>2609</v>
      </c>
    </row>
    <row r="1548" spans="9:10">
      <c r="I1548" s="21" t="s">
        <v>2611</v>
      </c>
      <c r="J1548" s="21" t="s">
        <v>2609</v>
      </c>
    </row>
    <row r="1549" spans="9:10">
      <c r="I1549" s="21" t="s">
        <v>2612</v>
      </c>
      <c r="J1549" s="21" t="s">
        <v>2613</v>
      </c>
    </row>
    <row r="1550" spans="9:10">
      <c r="I1550" s="21" t="s">
        <v>2614</v>
      </c>
      <c r="J1550" s="21" t="s">
        <v>2615</v>
      </c>
    </row>
    <row r="1551" spans="9:10">
      <c r="I1551" s="21" t="s">
        <v>2616</v>
      </c>
      <c r="J1551" s="21" t="s">
        <v>2617</v>
      </c>
    </row>
    <row r="1552" spans="9:10">
      <c r="I1552" s="21" t="s">
        <v>2618</v>
      </c>
      <c r="J1552" s="21" t="s">
        <v>2617</v>
      </c>
    </row>
    <row r="1553" spans="9:10">
      <c r="I1553" s="39">
        <v>8219</v>
      </c>
      <c r="J1553" s="21" t="s">
        <v>2619</v>
      </c>
    </row>
    <row r="1554" spans="9:10">
      <c r="I1554" s="21" t="s">
        <v>2620</v>
      </c>
      <c r="J1554" s="21" t="s">
        <v>2619</v>
      </c>
    </row>
    <row r="1555" spans="9:10">
      <c r="I1555" s="21" t="s">
        <v>2621</v>
      </c>
      <c r="J1555" s="21" t="s">
        <v>2622</v>
      </c>
    </row>
    <row r="1556" spans="9:10">
      <c r="I1556" s="21" t="s">
        <v>2623</v>
      </c>
      <c r="J1556" s="21" t="s">
        <v>2622</v>
      </c>
    </row>
    <row r="1557" spans="9:10">
      <c r="I1557" s="21" t="s">
        <v>2624</v>
      </c>
      <c r="J1557" s="21" t="s">
        <v>2622</v>
      </c>
    </row>
    <row r="1558" spans="9:10">
      <c r="I1558" s="21" t="s">
        <v>2625</v>
      </c>
      <c r="J1558" s="21" t="s">
        <v>2626</v>
      </c>
    </row>
    <row r="1559" spans="9:10">
      <c r="I1559" s="21" t="s">
        <v>2627</v>
      </c>
      <c r="J1559" s="21" t="s">
        <v>2626</v>
      </c>
    </row>
    <row r="1560" spans="9:10">
      <c r="I1560" s="21" t="s">
        <v>2628</v>
      </c>
      <c r="J1560" s="21" t="s">
        <v>2626</v>
      </c>
    </row>
    <row r="1561" spans="9:10">
      <c r="I1561" s="21" t="s">
        <v>2629</v>
      </c>
      <c r="J1561" s="21" t="s">
        <v>2630</v>
      </c>
    </row>
    <row r="1562" spans="9:10">
      <c r="I1562" s="21" t="s">
        <v>2631</v>
      </c>
      <c r="J1562" s="21" t="s">
        <v>2632</v>
      </c>
    </row>
    <row r="1563" spans="9:10">
      <c r="I1563" s="21" t="s">
        <v>2633</v>
      </c>
      <c r="J1563" s="21" t="s">
        <v>2632</v>
      </c>
    </row>
    <row r="1564" spans="9:10">
      <c r="I1564" s="21" t="s">
        <v>2634</v>
      </c>
      <c r="J1564" s="21" t="s">
        <v>2635</v>
      </c>
    </row>
    <row r="1565" spans="9:10">
      <c r="I1565" s="21" t="s">
        <v>2636</v>
      </c>
      <c r="J1565" s="21" t="s">
        <v>2635</v>
      </c>
    </row>
    <row r="1566" spans="9:10">
      <c r="I1566" s="21" t="s">
        <v>2637</v>
      </c>
      <c r="J1566" s="21" t="s">
        <v>2638</v>
      </c>
    </row>
    <row r="1567" spans="9:10">
      <c r="I1567" s="21" t="s">
        <v>2639</v>
      </c>
      <c r="J1567" s="21" t="s">
        <v>2638</v>
      </c>
    </row>
    <row r="1568" spans="9:10">
      <c r="I1568" s="21" t="s">
        <v>2640</v>
      </c>
      <c r="J1568" s="21" t="s">
        <v>2641</v>
      </c>
    </row>
    <row r="1569" spans="9:10">
      <c r="I1569" s="21" t="s">
        <v>2642</v>
      </c>
      <c r="J1569" s="21" t="s">
        <v>2643</v>
      </c>
    </row>
    <row r="1570" spans="9:10">
      <c r="I1570" s="21" t="s">
        <v>2644</v>
      </c>
      <c r="J1570" s="21" t="s">
        <v>520</v>
      </c>
    </row>
    <row r="1571" spans="9:10">
      <c r="I1571" s="21" t="s">
        <v>2645</v>
      </c>
      <c r="J1571" s="21" t="s">
        <v>2646</v>
      </c>
    </row>
    <row r="1572" spans="9:10">
      <c r="I1572" s="21" t="s">
        <v>2647</v>
      </c>
      <c r="J1572" s="21" t="s">
        <v>2648</v>
      </c>
    </row>
    <row r="1573" spans="9:10">
      <c r="I1573" s="21" t="s">
        <v>2649</v>
      </c>
      <c r="J1573" s="21" t="s">
        <v>2650</v>
      </c>
    </row>
    <row r="1574" spans="9:10">
      <c r="I1574" s="21" t="s">
        <v>2651</v>
      </c>
      <c r="J1574" s="21" t="s">
        <v>2652</v>
      </c>
    </row>
    <row r="1575" spans="9:10">
      <c r="I1575" s="21" t="s">
        <v>2653</v>
      </c>
      <c r="J1575" s="21" t="s">
        <v>2654</v>
      </c>
    </row>
    <row r="1576" spans="9:10">
      <c r="I1576" s="21" t="s">
        <v>2655</v>
      </c>
      <c r="J1576" s="21" t="s">
        <v>525</v>
      </c>
    </row>
    <row r="1577" spans="9:10">
      <c r="I1577" s="21" t="s">
        <v>2656</v>
      </c>
      <c r="J1577" s="21" t="s">
        <v>2657</v>
      </c>
    </row>
    <row r="1578" spans="9:10">
      <c r="I1578" s="21" t="s">
        <v>2658</v>
      </c>
      <c r="J1578" s="21" t="s">
        <v>2659</v>
      </c>
    </row>
    <row r="1579" spans="9:10">
      <c r="I1579" s="21" t="s">
        <v>2660</v>
      </c>
      <c r="J1579" s="21" t="s">
        <v>526</v>
      </c>
    </row>
    <row r="1580" spans="9:10">
      <c r="I1580" s="21" t="s">
        <v>2661</v>
      </c>
      <c r="J1580" s="21" t="s">
        <v>526</v>
      </c>
    </row>
    <row r="1581" spans="9:10">
      <c r="I1581" s="21" t="s">
        <v>2662</v>
      </c>
      <c r="J1581" s="21" t="s">
        <v>653</v>
      </c>
    </row>
    <row r="1582" spans="9:10">
      <c r="I1582" s="21" t="s">
        <v>2663</v>
      </c>
      <c r="J1582" s="21" t="s">
        <v>653</v>
      </c>
    </row>
    <row r="1583" spans="9:10">
      <c r="I1583" s="21" t="s">
        <v>2664</v>
      </c>
      <c r="J1583" s="21" t="s">
        <v>666</v>
      </c>
    </row>
    <row r="1584" spans="9:10">
      <c r="I1584" s="21" t="s">
        <v>2665</v>
      </c>
      <c r="J1584" s="21" t="s">
        <v>654</v>
      </c>
    </row>
    <row r="1585" spans="9:10">
      <c r="I1585" s="21" t="s">
        <v>2666</v>
      </c>
      <c r="J1585" s="21" t="s">
        <v>654</v>
      </c>
    </row>
    <row r="1586" spans="9:10">
      <c r="I1586" s="21" t="s">
        <v>2667</v>
      </c>
      <c r="J1586" s="21" t="s">
        <v>667</v>
      </c>
    </row>
    <row r="1587" spans="9:10">
      <c r="I1587" s="21" t="s">
        <v>2668</v>
      </c>
      <c r="J1587" s="21" t="s">
        <v>667</v>
      </c>
    </row>
    <row r="1588" spans="9:10">
      <c r="I1588" s="21" t="s">
        <v>2669</v>
      </c>
      <c r="J1588" s="21" t="s">
        <v>184</v>
      </c>
    </row>
    <row r="1589" spans="9:10">
      <c r="I1589" s="21" t="s">
        <v>2670</v>
      </c>
      <c r="J1589" s="21" t="s">
        <v>2671</v>
      </c>
    </row>
    <row r="1590" spans="9:10">
      <c r="I1590" s="21" t="s">
        <v>2672</v>
      </c>
      <c r="J1590" s="21" t="s">
        <v>2673</v>
      </c>
    </row>
    <row r="1591" spans="9:10">
      <c r="I1591" s="21" t="s">
        <v>2674</v>
      </c>
      <c r="J1591" s="21" t="s">
        <v>2675</v>
      </c>
    </row>
    <row r="1592" spans="9:10">
      <c r="I1592" s="21" t="s">
        <v>2676</v>
      </c>
      <c r="J1592" s="21" t="s">
        <v>655</v>
      </c>
    </row>
    <row r="1593" spans="9:10">
      <c r="I1593" s="21" t="s">
        <v>2677</v>
      </c>
      <c r="J1593" s="21" t="s">
        <v>655</v>
      </c>
    </row>
    <row r="1594" spans="9:10">
      <c r="I1594" s="21" t="s">
        <v>2678</v>
      </c>
      <c r="J1594" s="21" t="s">
        <v>656</v>
      </c>
    </row>
    <row r="1595" spans="9:10">
      <c r="I1595" s="21" t="s">
        <v>2679</v>
      </c>
      <c r="J1595" s="21" t="s">
        <v>656</v>
      </c>
    </row>
    <row r="1596" spans="9:10">
      <c r="I1596" s="21" t="s">
        <v>2680</v>
      </c>
      <c r="J1596" s="21" t="s">
        <v>154</v>
      </c>
    </row>
    <row r="1597" spans="9:10">
      <c r="I1597" s="21" t="s">
        <v>2681</v>
      </c>
      <c r="J1597" s="21" t="s">
        <v>154</v>
      </c>
    </row>
    <row r="1598" spans="9:10">
      <c r="I1598" s="21" t="s">
        <v>2682</v>
      </c>
      <c r="J1598" s="21" t="s">
        <v>154</v>
      </c>
    </row>
    <row r="1599" spans="9:10">
      <c r="I1599" s="21" t="s">
        <v>124</v>
      </c>
      <c r="J1599" s="21" t="s">
        <v>2683</v>
      </c>
    </row>
    <row r="1600" spans="9:10">
      <c r="I1600" s="21" t="s">
        <v>125</v>
      </c>
      <c r="J1600" s="21" t="s">
        <v>657</v>
      </c>
    </row>
    <row r="1601" spans="9:10">
      <c r="I1601" s="21" t="s">
        <v>2684</v>
      </c>
      <c r="J1601" s="21" t="s">
        <v>657</v>
      </c>
    </row>
    <row r="1602" spans="9:10">
      <c r="I1602" s="21" t="s">
        <v>2685</v>
      </c>
      <c r="J1602" s="21" t="s">
        <v>657</v>
      </c>
    </row>
    <row r="1603" spans="9:10">
      <c r="I1603" s="21" t="s">
        <v>126</v>
      </c>
      <c r="J1603" s="21" t="s">
        <v>7</v>
      </c>
    </row>
    <row r="1604" spans="9:10">
      <c r="I1604" s="21" t="s">
        <v>127</v>
      </c>
      <c r="J1604" s="21" t="s">
        <v>7</v>
      </c>
    </row>
    <row r="1605" spans="9:10">
      <c r="I1605" s="21" t="s">
        <v>128</v>
      </c>
      <c r="J1605" s="21" t="s">
        <v>7</v>
      </c>
    </row>
    <row r="1606" spans="9:10">
      <c r="I1606" s="21" t="s">
        <v>129</v>
      </c>
      <c r="J1606" s="21" t="s">
        <v>743</v>
      </c>
    </row>
    <row r="1607" spans="9:10">
      <c r="I1607" s="21" t="s">
        <v>130</v>
      </c>
      <c r="J1607" s="21" t="s">
        <v>744</v>
      </c>
    </row>
    <row r="1608" spans="9:10">
      <c r="I1608" s="21" t="s">
        <v>131</v>
      </c>
      <c r="J1608" s="21" t="s">
        <v>744</v>
      </c>
    </row>
    <row r="1609" spans="9:10">
      <c r="I1609" s="21" t="s">
        <v>132</v>
      </c>
      <c r="J1609" s="21" t="s">
        <v>745</v>
      </c>
    </row>
    <row r="1610" spans="9:10">
      <c r="I1610" s="21" t="s">
        <v>2686</v>
      </c>
      <c r="J1610" s="21" t="s">
        <v>746</v>
      </c>
    </row>
    <row r="1611" spans="9:10">
      <c r="I1611" s="21" t="s">
        <v>2687</v>
      </c>
      <c r="J1611" s="21" t="s">
        <v>747</v>
      </c>
    </row>
    <row r="1612" spans="9:10">
      <c r="I1612" s="21" t="s">
        <v>2688</v>
      </c>
      <c r="J1612" s="21" t="s">
        <v>2689</v>
      </c>
    </row>
    <row r="1613" spans="9:10">
      <c r="I1613" s="21" t="s">
        <v>2690</v>
      </c>
      <c r="J1613" s="21" t="s">
        <v>2691</v>
      </c>
    </row>
    <row r="1614" spans="9:10">
      <c r="I1614" s="21" t="s">
        <v>2692</v>
      </c>
      <c r="J1614" s="21" t="s">
        <v>2693</v>
      </c>
    </row>
    <row r="1615" spans="9:10">
      <c r="I1615" s="21" t="s">
        <v>2694</v>
      </c>
      <c r="J1615" s="21" t="s">
        <v>2693</v>
      </c>
    </row>
    <row r="1616" spans="9:10">
      <c r="I1616" s="21" t="s">
        <v>2695</v>
      </c>
      <c r="J1616" s="21" t="s">
        <v>748</v>
      </c>
    </row>
    <row r="1617" spans="9:10">
      <c r="I1617" s="21" t="s">
        <v>2696</v>
      </c>
      <c r="J1617" s="21" t="s">
        <v>658</v>
      </c>
    </row>
    <row r="1618" spans="9:10">
      <c r="I1618" s="21" t="s">
        <v>2697</v>
      </c>
      <c r="J1618" s="21" t="s">
        <v>659</v>
      </c>
    </row>
    <row r="1619" spans="9:10">
      <c r="I1619" s="21" t="s">
        <v>2698</v>
      </c>
      <c r="J1619" s="21" t="s">
        <v>2699</v>
      </c>
    </row>
    <row r="1620" spans="9:10">
      <c r="I1620" s="21" t="s">
        <v>2700</v>
      </c>
      <c r="J1620" s="21" t="s">
        <v>2701</v>
      </c>
    </row>
    <row r="1621" spans="9:10">
      <c r="I1621" s="21" t="s">
        <v>2702</v>
      </c>
      <c r="J1621" s="21" t="s">
        <v>2701</v>
      </c>
    </row>
    <row r="1622" spans="9:10">
      <c r="I1622" s="21" t="s">
        <v>2703</v>
      </c>
      <c r="J1622" s="21" t="s">
        <v>2704</v>
      </c>
    </row>
    <row r="1623" spans="9:10">
      <c r="I1623" s="21" t="s">
        <v>2705</v>
      </c>
      <c r="J1623" s="21" t="s">
        <v>2704</v>
      </c>
    </row>
    <row r="1624" spans="9:10">
      <c r="I1624" s="21" t="s">
        <v>2706</v>
      </c>
      <c r="J1624" s="21" t="s">
        <v>660</v>
      </c>
    </row>
    <row r="1625" spans="9:10">
      <c r="I1625" s="21" t="s">
        <v>2707</v>
      </c>
      <c r="J1625" s="21" t="s">
        <v>660</v>
      </c>
    </row>
    <row r="1626" spans="9:10">
      <c r="I1626" s="21" t="s">
        <v>2708</v>
      </c>
      <c r="J1626" s="21" t="s">
        <v>2709</v>
      </c>
    </row>
    <row r="1627" spans="9:10">
      <c r="I1627" s="21" t="s">
        <v>2710</v>
      </c>
      <c r="J1627" s="21" t="s">
        <v>2709</v>
      </c>
    </row>
    <row r="1628" spans="9:10">
      <c r="I1628" s="21" t="s">
        <v>2711</v>
      </c>
      <c r="J1628" s="21" t="s">
        <v>2712</v>
      </c>
    </row>
    <row r="1629" spans="9:10">
      <c r="I1629" s="21" t="s">
        <v>2713</v>
      </c>
      <c r="J1629" s="21" t="s">
        <v>2712</v>
      </c>
    </row>
    <row r="1630" spans="9:10">
      <c r="I1630" s="21" t="s">
        <v>2714</v>
      </c>
      <c r="J1630" s="21" t="s">
        <v>2712</v>
      </c>
    </row>
    <row r="1631" spans="9:10">
      <c r="I1631" s="21" t="s">
        <v>2715</v>
      </c>
      <c r="J1631" s="21" t="s">
        <v>2716</v>
      </c>
    </row>
    <row r="1632" spans="9:10">
      <c r="I1632" s="21" t="s">
        <v>2717</v>
      </c>
      <c r="J1632" s="21" t="s">
        <v>2718</v>
      </c>
    </row>
    <row r="1633" spans="9:10">
      <c r="I1633" s="21" t="s">
        <v>2719</v>
      </c>
      <c r="J1633" s="21" t="s">
        <v>2718</v>
      </c>
    </row>
    <row r="1634" spans="9:10">
      <c r="I1634" s="21" t="s">
        <v>2720</v>
      </c>
      <c r="J1634" s="21" t="s">
        <v>2721</v>
      </c>
    </row>
    <row r="1635" spans="9:10">
      <c r="I1635" s="21" t="s">
        <v>2722</v>
      </c>
      <c r="J1635" s="21" t="s">
        <v>2723</v>
      </c>
    </row>
    <row r="1636" spans="9:10">
      <c r="I1636" s="21" t="s">
        <v>2724</v>
      </c>
      <c r="J1636" s="21" t="s">
        <v>2725</v>
      </c>
    </row>
    <row r="1637" spans="9:10">
      <c r="I1637" s="21" t="s">
        <v>2726</v>
      </c>
      <c r="J1637" s="21" t="s">
        <v>2727</v>
      </c>
    </row>
    <row r="1638" spans="9:10">
      <c r="I1638" s="21" t="s">
        <v>2728</v>
      </c>
      <c r="J1638" s="21" t="s">
        <v>2729</v>
      </c>
    </row>
    <row r="1639" spans="9:10">
      <c r="I1639" s="21" t="s">
        <v>2730</v>
      </c>
      <c r="J1639" s="21" t="s">
        <v>2731</v>
      </c>
    </row>
    <row r="1640" spans="9:10">
      <c r="I1640" s="21" t="s">
        <v>2732</v>
      </c>
      <c r="J1640" s="21" t="s">
        <v>2731</v>
      </c>
    </row>
    <row r="1641" spans="9:10">
      <c r="I1641" s="21" t="s">
        <v>2733</v>
      </c>
      <c r="J1641" s="21" t="s">
        <v>2734</v>
      </c>
    </row>
    <row r="1642" spans="9:10">
      <c r="I1642" s="21" t="s">
        <v>2735</v>
      </c>
      <c r="J1642" s="21" t="s">
        <v>2734</v>
      </c>
    </row>
    <row r="1643" spans="9:10">
      <c r="I1643" s="21" t="s">
        <v>2736</v>
      </c>
      <c r="J1643" s="21" t="s">
        <v>2737</v>
      </c>
    </row>
    <row r="1644" spans="9:10">
      <c r="I1644" s="21" t="s">
        <v>2738</v>
      </c>
      <c r="J1644" s="21" t="s">
        <v>2737</v>
      </c>
    </row>
    <row r="1645" spans="9:10">
      <c r="I1645" s="21" t="s">
        <v>2739</v>
      </c>
      <c r="J1645" s="21" t="s">
        <v>2740</v>
      </c>
    </row>
    <row r="1646" spans="9:10">
      <c r="I1646" s="21" t="s">
        <v>2741</v>
      </c>
      <c r="J1646" s="21" t="s">
        <v>2740</v>
      </c>
    </row>
    <row r="1647" spans="9:10">
      <c r="I1647" s="21" t="s">
        <v>2742</v>
      </c>
      <c r="J1647" s="21" t="s">
        <v>2743</v>
      </c>
    </row>
    <row r="1648" spans="9:10">
      <c r="I1648" s="21" t="s">
        <v>2744</v>
      </c>
      <c r="J1648" s="21" t="s">
        <v>2745</v>
      </c>
    </row>
    <row r="1649" spans="9:10">
      <c r="I1649" s="21" t="s">
        <v>2746</v>
      </c>
      <c r="J1649" s="21" t="s">
        <v>2747</v>
      </c>
    </row>
    <row r="1650" spans="9:10">
      <c r="I1650" s="21" t="s">
        <v>2748</v>
      </c>
      <c r="J1650" s="21" t="s">
        <v>2749</v>
      </c>
    </row>
    <row r="1651" spans="9:10">
      <c r="I1651" s="21" t="s">
        <v>2750</v>
      </c>
      <c r="J1651" s="21" t="s">
        <v>2751</v>
      </c>
    </row>
    <row r="1652" spans="9:10">
      <c r="I1652" s="21" t="s">
        <v>2752</v>
      </c>
      <c r="J1652" s="21" t="s">
        <v>2753</v>
      </c>
    </row>
    <row r="1653" spans="9:10">
      <c r="I1653" s="21" t="s">
        <v>2754</v>
      </c>
      <c r="J1653" s="21" t="s">
        <v>2753</v>
      </c>
    </row>
    <row r="1654" spans="9:10">
      <c r="I1654" s="21" t="s">
        <v>2755</v>
      </c>
      <c r="J1654" s="21" t="s">
        <v>2753</v>
      </c>
    </row>
    <row r="1655" spans="9:10">
      <c r="I1655" s="21" t="s">
        <v>2756</v>
      </c>
      <c r="J1655" s="21" t="s">
        <v>2757</v>
      </c>
    </row>
    <row r="1656" spans="9:10">
      <c r="I1656" s="21" t="s">
        <v>2758</v>
      </c>
      <c r="J1656" s="21" t="s">
        <v>2757</v>
      </c>
    </row>
    <row r="1657" spans="9:10">
      <c r="I1657" s="21" t="s">
        <v>2759</v>
      </c>
      <c r="J1657" s="21" t="s">
        <v>2757</v>
      </c>
    </row>
    <row r="1658" spans="9:10">
      <c r="I1658" s="21" t="s">
        <v>2760</v>
      </c>
      <c r="J1658" s="21" t="s">
        <v>2761</v>
      </c>
    </row>
    <row r="1659" spans="9:10">
      <c r="I1659" s="21" t="s">
        <v>2762</v>
      </c>
      <c r="J1659" s="21" t="s">
        <v>2761</v>
      </c>
    </row>
    <row r="1660" spans="9:10">
      <c r="I1660" s="21" t="s">
        <v>2763</v>
      </c>
      <c r="J1660" s="21" t="s">
        <v>2761</v>
      </c>
    </row>
    <row r="1661" spans="9:10">
      <c r="I1661" s="21" t="s">
        <v>2764</v>
      </c>
      <c r="J1661" s="21" t="s">
        <v>2765</v>
      </c>
    </row>
    <row r="1662" spans="9:10">
      <c r="I1662" s="21" t="s">
        <v>2766</v>
      </c>
      <c r="J1662" s="21" t="s">
        <v>2765</v>
      </c>
    </row>
    <row r="1663" spans="9:10">
      <c r="I1663" s="21" t="s">
        <v>2767</v>
      </c>
      <c r="J1663" s="21" t="s">
        <v>2765</v>
      </c>
    </row>
    <row r="1664" spans="9:10">
      <c r="I1664" s="21" t="s">
        <v>2768</v>
      </c>
      <c r="J1664" s="21" t="s">
        <v>2769</v>
      </c>
    </row>
    <row r="1665" spans="9:10">
      <c r="I1665" s="21" t="s">
        <v>2770</v>
      </c>
      <c r="J1665" s="21" t="s">
        <v>2771</v>
      </c>
    </row>
    <row r="1666" spans="9:10">
      <c r="I1666" s="21" t="s">
        <v>2772</v>
      </c>
      <c r="J1666" s="21" t="s">
        <v>2771</v>
      </c>
    </row>
    <row r="1667" spans="9:10">
      <c r="I1667" s="21" t="s">
        <v>2773</v>
      </c>
      <c r="J1667" s="21" t="s">
        <v>2771</v>
      </c>
    </row>
    <row r="1668" spans="9:10">
      <c r="I1668" s="21" t="s">
        <v>2774</v>
      </c>
      <c r="J1668" s="21" t="s">
        <v>2775</v>
      </c>
    </row>
    <row r="1669" spans="9:10">
      <c r="I1669" s="21" t="s">
        <v>2776</v>
      </c>
      <c r="J1669" s="21" t="s">
        <v>2777</v>
      </c>
    </row>
    <row r="1670" spans="9:10">
      <c r="I1670" s="21" t="s">
        <v>2778</v>
      </c>
      <c r="J1670" s="21" t="s">
        <v>2777</v>
      </c>
    </row>
    <row r="1671" spans="9:10">
      <c r="I1671" s="21" t="s">
        <v>2779</v>
      </c>
      <c r="J1671" s="21" t="s">
        <v>2780</v>
      </c>
    </row>
    <row r="1672" spans="9:10">
      <c r="I1672" s="21" t="s">
        <v>2781</v>
      </c>
      <c r="J1672" s="21" t="s">
        <v>2780</v>
      </c>
    </row>
    <row r="1673" spans="9:10">
      <c r="I1673" s="21" t="s">
        <v>133</v>
      </c>
      <c r="J1673" s="21" t="s">
        <v>2782</v>
      </c>
    </row>
    <row r="1674" spans="9:10">
      <c r="I1674" s="21" t="s">
        <v>134</v>
      </c>
      <c r="J1674" s="21" t="s">
        <v>2783</v>
      </c>
    </row>
    <row r="1675" spans="9:10">
      <c r="I1675" s="21" t="s">
        <v>2784</v>
      </c>
      <c r="J1675" s="21" t="s">
        <v>2785</v>
      </c>
    </row>
    <row r="1676" spans="9:10">
      <c r="I1676" s="21" t="s">
        <v>2786</v>
      </c>
      <c r="J1676" s="21" t="s">
        <v>2785</v>
      </c>
    </row>
    <row r="1677" spans="9:10">
      <c r="I1677" s="21" t="s">
        <v>2787</v>
      </c>
      <c r="J1677" s="21" t="s">
        <v>2788</v>
      </c>
    </row>
    <row r="1678" spans="9:10">
      <c r="I1678" s="21" t="s">
        <v>2789</v>
      </c>
      <c r="J1678" s="21" t="s">
        <v>2788</v>
      </c>
    </row>
    <row r="1679" spans="9:10">
      <c r="I1679" s="21" t="s">
        <v>2790</v>
      </c>
      <c r="J1679" s="21" t="s">
        <v>2791</v>
      </c>
    </row>
    <row r="1680" spans="9:10">
      <c r="I1680" s="21" t="s">
        <v>2792</v>
      </c>
      <c r="J1680" s="21" t="s">
        <v>2791</v>
      </c>
    </row>
    <row r="1681" spans="9:10">
      <c r="I1681" s="21" t="s">
        <v>2793</v>
      </c>
      <c r="J1681" s="21" t="s">
        <v>2794</v>
      </c>
    </row>
    <row r="1682" spans="9:10">
      <c r="I1682" s="21" t="s">
        <v>2795</v>
      </c>
      <c r="J1682" s="21" t="s">
        <v>2794</v>
      </c>
    </row>
    <row r="1683" spans="9:10">
      <c r="I1683" s="21" t="s">
        <v>135</v>
      </c>
      <c r="J1683" s="21" t="s">
        <v>2796</v>
      </c>
    </row>
    <row r="1684" spans="9:10">
      <c r="I1684" s="21" t="s">
        <v>2797</v>
      </c>
      <c r="J1684" s="21" t="s">
        <v>0</v>
      </c>
    </row>
    <row r="1685" spans="9:10">
      <c r="I1685" s="21" t="s">
        <v>2798</v>
      </c>
      <c r="J1685" s="21" t="s">
        <v>155</v>
      </c>
    </row>
    <row r="1686" spans="9:10">
      <c r="I1686" s="21" t="s">
        <v>2799</v>
      </c>
      <c r="J1686" s="21" t="s">
        <v>599</v>
      </c>
    </row>
    <row r="1687" spans="9:10">
      <c r="I1687" s="21" t="s">
        <v>2800</v>
      </c>
      <c r="J1687" s="21" t="s">
        <v>193</v>
      </c>
    </row>
    <row r="1688" spans="9:10">
      <c r="I1688" s="21" t="s">
        <v>2801</v>
      </c>
      <c r="J1688" s="21" t="s">
        <v>600</v>
      </c>
    </row>
    <row r="1689" spans="9:10">
      <c r="I1689" s="21" t="s">
        <v>2802</v>
      </c>
      <c r="J1689" s="21" t="s">
        <v>600</v>
      </c>
    </row>
    <row r="1690" spans="9:10">
      <c r="I1690" s="21" t="s">
        <v>2803</v>
      </c>
      <c r="J1690" s="21" t="s">
        <v>2804</v>
      </c>
    </row>
    <row r="1691" spans="9:10">
      <c r="I1691" s="21" t="s">
        <v>2805</v>
      </c>
      <c r="J1691" s="21" t="s">
        <v>2804</v>
      </c>
    </row>
    <row r="1692" spans="9:10">
      <c r="I1692" s="21" t="s">
        <v>2806</v>
      </c>
      <c r="J1692" s="21" t="s">
        <v>2807</v>
      </c>
    </row>
    <row r="1693" spans="9:10">
      <c r="I1693" s="21" t="s">
        <v>2808</v>
      </c>
      <c r="J1693" s="21" t="s">
        <v>2809</v>
      </c>
    </row>
    <row r="1694" spans="9:10">
      <c r="I1694" s="21" t="s">
        <v>2810</v>
      </c>
      <c r="J1694" s="21" t="s">
        <v>2811</v>
      </c>
    </row>
    <row r="1695" spans="9:10">
      <c r="I1695" s="21" t="s">
        <v>2812</v>
      </c>
      <c r="J1695" s="21" t="s">
        <v>2813</v>
      </c>
    </row>
    <row r="1696" spans="9:10">
      <c r="I1696" s="21" t="s">
        <v>136</v>
      </c>
      <c r="J1696" s="21" t="s">
        <v>2814</v>
      </c>
    </row>
    <row r="1697" spans="9:10">
      <c r="I1697" s="21" t="s">
        <v>2815</v>
      </c>
      <c r="J1697" s="21" t="s">
        <v>2816</v>
      </c>
    </row>
    <row r="1698" spans="9:10">
      <c r="I1698" s="21" t="s">
        <v>2817</v>
      </c>
      <c r="J1698" s="21" t="s">
        <v>2816</v>
      </c>
    </row>
    <row r="1699" spans="9:10">
      <c r="I1699" s="21" t="s">
        <v>2818</v>
      </c>
      <c r="J1699" s="21" t="s">
        <v>601</v>
      </c>
    </row>
    <row r="1700" spans="9:10">
      <c r="I1700" s="21" t="s">
        <v>2819</v>
      </c>
      <c r="J1700" s="21" t="s">
        <v>2820</v>
      </c>
    </row>
    <row r="1701" spans="9:10">
      <c r="I1701" s="21" t="s">
        <v>137</v>
      </c>
      <c r="J1701" s="21" t="s">
        <v>2821</v>
      </c>
    </row>
    <row r="1702" spans="9:10">
      <c r="I1702" s="21" t="s">
        <v>2822</v>
      </c>
      <c r="J1702" s="21" t="s">
        <v>2823</v>
      </c>
    </row>
    <row r="1703" spans="9:10">
      <c r="I1703" s="21" t="s">
        <v>2824</v>
      </c>
      <c r="J1703" s="21" t="s">
        <v>2825</v>
      </c>
    </row>
    <row r="1704" spans="9:10">
      <c r="I1704" s="21" t="s">
        <v>2826</v>
      </c>
      <c r="J1704" s="21" t="s">
        <v>2825</v>
      </c>
    </row>
    <row r="1705" spans="9:10">
      <c r="I1705" s="21" t="s">
        <v>2827</v>
      </c>
      <c r="J1705" s="21" t="s">
        <v>2828</v>
      </c>
    </row>
    <row r="1706" spans="9:10">
      <c r="I1706" s="21" t="s">
        <v>2829</v>
      </c>
      <c r="J1706" s="21" t="s">
        <v>2828</v>
      </c>
    </row>
    <row r="1707" spans="9:10">
      <c r="I1707" s="21" t="s">
        <v>2830</v>
      </c>
      <c r="J1707" s="21" t="s">
        <v>2831</v>
      </c>
    </row>
    <row r="1708" spans="9:10">
      <c r="I1708" s="21" t="s">
        <v>2832</v>
      </c>
      <c r="J1708" s="21" t="s">
        <v>2831</v>
      </c>
    </row>
    <row r="1709" spans="9:10">
      <c r="I1709" s="21" t="s">
        <v>2833</v>
      </c>
      <c r="J1709" s="21" t="s">
        <v>2834</v>
      </c>
    </row>
    <row r="1710" spans="9:10">
      <c r="I1710" s="21" t="s">
        <v>2835</v>
      </c>
      <c r="J1710" s="21" t="s">
        <v>2834</v>
      </c>
    </row>
    <row r="1711" spans="9:10">
      <c r="I1711" s="21" t="s">
        <v>2836</v>
      </c>
      <c r="J1711" s="21" t="s">
        <v>2837</v>
      </c>
    </row>
    <row r="1712" spans="9:10">
      <c r="I1712" s="21" t="s">
        <v>2838</v>
      </c>
      <c r="J1712" s="21" t="s">
        <v>2839</v>
      </c>
    </row>
    <row r="1713" spans="9:10">
      <c r="I1713" s="21" t="s">
        <v>2840</v>
      </c>
      <c r="J1713" s="21" t="s">
        <v>2839</v>
      </c>
    </row>
    <row r="1714" spans="9:10">
      <c r="I1714" s="21" t="s">
        <v>2841</v>
      </c>
      <c r="J1714" s="21" t="s">
        <v>10</v>
      </c>
    </row>
    <row r="1715" spans="9:10">
      <c r="I1715" s="21" t="s">
        <v>2842</v>
      </c>
      <c r="J1715" s="21" t="s">
        <v>10</v>
      </c>
    </row>
    <row r="1716" spans="9:10">
      <c r="I1716" s="21" t="s">
        <v>2843</v>
      </c>
      <c r="J1716" s="21" t="s">
        <v>2844</v>
      </c>
    </row>
    <row r="1717" spans="9:10">
      <c r="I1717" s="21" t="s">
        <v>2845</v>
      </c>
      <c r="J1717" s="21" t="s">
        <v>2846</v>
      </c>
    </row>
    <row r="1718" spans="9:10">
      <c r="I1718" s="21" t="s">
        <v>2847</v>
      </c>
      <c r="J1718" s="21" t="s">
        <v>2848</v>
      </c>
    </row>
    <row r="1719" spans="9:10">
      <c r="I1719" s="21" t="s">
        <v>2849</v>
      </c>
      <c r="J1719" s="21" t="s">
        <v>2848</v>
      </c>
    </row>
    <row r="1720" spans="9:10">
      <c r="I1720" s="21" t="s">
        <v>2850</v>
      </c>
      <c r="J1720" s="21" t="s">
        <v>2851</v>
      </c>
    </row>
    <row r="1721" spans="9:10">
      <c r="I1721" s="21" t="s">
        <v>2852</v>
      </c>
      <c r="J1721" s="21" t="s">
        <v>2851</v>
      </c>
    </row>
    <row r="1722" spans="9:10">
      <c r="I1722" s="21" t="s">
        <v>2853</v>
      </c>
      <c r="J1722" s="21" t="s">
        <v>2854</v>
      </c>
    </row>
    <row r="1723" spans="9:10">
      <c r="I1723" s="21" t="s">
        <v>2855</v>
      </c>
      <c r="J1723" s="21" t="s">
        <v>2854</v>
      </c>
    </row>
    <row r="1724" spans="9:10">
      <c r="I1724" s="21" t="s">
        <v>2856</v>
      </c>
      <c r="J1724" s="21" t="s">
        <v>2854</v>
      </c>
    </row>
    <row r="1725" spans="9:10">
      <c r="I1725" s="21" t="s">
        <v>2857</v>
      </c>
      <c r="J1725" s="21" t="s">
        <v>2858</v>
      </c>
    </row>
    <row r="1726" spans="9:10">
      <c r="I1726" s="21" t="s">
        <v>2859</v>
      </c>
      <c r="J1726" s="21" t="s">
        <v>764</v>
      </c>
    </row>
    <row r="1727" spans="9:10">
      <c r="I1727" s="21" t="s">
        <v>2860</v>
      </c>
      <c r="J1727" s="21" t="s">
        <v>764</v>
      </c>
    </row>
    <row r="1728" spans="9:10">
      <c r="I1728" s="21" t="s">
        <v>2861</v>
      </c>
      <c r="J1728" s="21" t="s">
        <v>156</v>
      </c>
    </row>
    <row r="1729" spans="9:10">
      <c r="I1729" s="21" t="s">
        <v>2862</v>
      </c>
      <c r="J1729" s="21" t="s">
        <v>156</v>
      </c>
    </row>
    <row r="1730" spans="9:10">
      <c r="I1730" s="21" t="s">
        <v>2863</v>
      </c>
      <c r="J1730" s="21" t="s">
        <v>2864</v>
      </c>
    </row>
    <row r="1731" spans="9:10">
      <c r="I1731" s="21" t="s">
        <v>2865</v>
      </c>
      <c r="J1731" s="21" t="s">
        <v>2864</v>
      </c>
    </row>
    <row r="1732" spans="9:10">
      <c r="I1732" s="21" t="s">
        <v>138</v>
      </c>
      <c r="J1732" s="21" t="s">
        <v>2866</v>
      </c>
    </row>
    <row r="1733" spans="9:10">
      <c r="I1733" s="21" t="s">
        <v>2867</v>
      </c>
      <c r="J1733" s="21" t="s">
        <v>2868</v>
      </c>
    </row>
    <row r="1734" spans="9:10">
      <c r="I1734" s="21" t="s">
        <v>2869</v>
      </c>
      <c r="J1734" s="21" t="s">
        <v>2870</v>
      </c>
    </row>
    <row r="1735" spans="9:10">
      <c r="I1735" s="21" t="s">
        <v>2871</v>
      </c>
      <c r="J1735" s="21" t="s">
        <v>2870</v>
      </c>
    </row>
    <row r="1736" spans="9:10">
      <c r="I1736" s="21" t="s">
        <v>2872</v>
      </c>
      <c r="J1736" s="21" t="s">
        <v>2873</v>
      </c>
    </row>
    <row r="1737" spans="9:10">
      <c r="I1737" s="21" t="s">
        <v>2874</v>
      </c>
      <c r="J1737" s="21" t="s">
        <v>2873</v>
      </c>
    </row>
    <row r="1738" spans="9:10">
      <c r="I1738" s="21" t="s">
        <v>2875</v>
      </c>
      <c r="J1738" s="21" t="s">
        <v>2876</v>
      </c>
    </row>
    <row r="1739" spans="9:10">
      <c r="I1739" s="21" t="s">
        <v>2877</v>
      </c>
      <c r="J1739" s="21" t="s">
        <v>2878</v>
      </c>
    </row>
    <row r="1740" spans="9:10">
      <c r="I1740" s="21" t="s">
        <v>2879</v>
      </c>
      <c r="J1740" s="21" t="s">
        <v>2878</v>
      </c>
    </row>
    <row r="1741" spans="9:10">
      <c r="I1741" s="21" t="s">
        <v>2880</v>
      </c>
      <c r="J1741" s="21" t="s">
        <v>2881</v>
      </c>
    </row>
    <row r="1742" spans="9:10">
      <c r="I1742" s="21" t="s">
        <v>2882</v>
      </c>
      <c r="J1742" s="21" t="s">
        <v>2881</v>
      </c>
    </row>
    <row r="1743" spans="9:10">
      <c r="I1743" s="21" t="s">
        <v>2883</v>
      </c>
      <c r="J1743" s="21" t="s">
        <v>2884</v>
      </c>
    </row>
    <row r="1744" spans="9:10">
      <c r="I1744" s="21" t="s">
        <v>2885</v>
      </c>
      <c r="J1744" s="21" t="s">
        <v>2884</v>
      </c>
    </row>
    <row r="1745" spans="9:10">
      <c r="I1745" s="21" t="s">
        <v>2886</v>
      </c>
      <c r="J1745" s="21" t="s">
        <v>2887</v>
      </c>
    </row>
    <row r="1746" spans="9:10">
      <c r="I1746" s="21" t="s">
        <v>2888</v>
      </c>
      <c r="J1746" s="21" t="s">
        <v>2887</v>
      </c>
    </row>
    <row r="1747" spans="9:10">
      <c r="I1747" s="21" t="s">
        <v>2889</v>
      </c>
      <c r="J1747" s="21" t="s">
        <v>427</v>
      </c>
    </row>
    <row r="1748" spans="9:10">
      <c r="I1748" s="21" t="s">
        <v>2890</v>
      </c>
      <c r="J1748" s="21" t="s">
        <v>427</v>
      </c>
    </row>
    <row r="1749" spans="9:10">
      <c r="I1749" s="21" t="s">
        <v>2891</v>
      </c>
      <c r="J1749" s="21" t="s">
        <v>2892</v>
      </c>
    </row>
    <row r="1750" spans="9:10">
      <c r="I1750" s="21" t="s">
        <v>2893</v>
      </c>
      <c r="J1750" s="21" t="s">
        <v>2894</v>
      </c>
    </row>
    <row r="1751" spans="9:10">
      <c r="I1751" s="21" t="s">
        <v>2895</v>
      </c>
      <c r="J1751" s="21" t="s">
        <v>2896</v>
      </c>
    </row>
    <row r="1752" spans="9:10">
      <c r="I1752" s="21" t="s">
        <v>2897</v>
      </c>
      <c r="J1752" s="21" t="s">
        <v>2898</v>
      </c>
    </row>
    <row r="1753" spans="9:10">
      <c r="I1753" s="21" t="s">
        <v>2899</v>
      </c>
      <c r="J1753" s="21" t="s">
        <v>605</v>
      </c>
    </row>
    <row r="1754" spans="9:10">
      <c r="I1754" s="21" t="s">
        <v>2900</v>
      </c>
      <c r="J1754" s="21" t="s">
        <v>602</v>
      </c>
    </row>
    <row r="1755" spans="9:10">
      <c r="I1755" s="21" t="s">
        <v>2901</v>
      </c>
      <c r="J1755" s="21" t="s">
        <v>602</v>
      </c>
    </row>
    <row r="1756" spans="9:10">
      <c r="I1756" s="21" t="s">
        <v>2902</v>
      </c>
      <c r="J1756" s="21" t="s">
        <v>603</v>
      </c>
    </row>
    <row r="1757" spans="9:10">
      <c r="I1757" s="21" t="s">
        <v>2903</v>
      </c>
      <c r="J1757" s="21" t="s">
        <v>603</v>
      </c>
    </row>
    <row r="1758" spans="9:10">
      <c r="I1758" s="21" t="s">
        <v>2904</v>
      </c>
      <c r="J1758" s="21" t="s">
        <v>604</v>
      </c>
    </row>
    <row r="1759" spans="9:10">
      <c r="I1759" s="21" t="s">
        <v>2905</v>
      </c>
      <c r="J1759" s="21" t="s">
        <v>604</v>
      </c>
    </row>
    <row r="1760" spans="9:10">
      <c r="I1760" s="21" t="s">
        <v>2906</v>
      </c>
      <c r="J1760" s="21" t="s">
        <v>2907</v>
      </c>
    </row>
    <row r="1761" spans="9:10">
      <c r="I1761" s="21" t="s">
        <v>2908</v>
      </c>
      <c r="J1761" s="21" t="s">
        <v>2907</v>
      </c>
    </row>
    <row r="1762" spans="9:10">
      <c r="I1762" s="21" t="s">
        <v>2909</v>
      </c>
      <c r="J1762" s="21" t="s">
        <v>2910</v>
      </c>
    </row>
    <row r="1763" spans="9:10">
      <c r="I1763" s="21" t="s">
        <v>2911</v>
      </c>
      <c r="J1763" s="21" t="s">
        <v>2910</v>
      </c>
    </row>
    <row r="1764" spans="9:10">
      <c r="I1764" s="21" t="s">
        <v>2912</v>
      </c>
      <c r="J1764" s="21" t="s">
        <v>2913</v>
      </c>
    </row>
    <row r="1765" spans="9:10">
      <c r="I1765" s="21" t="s">
        <v>2914</v>
      </c>
      <c r="J1765" s="21" t="s">
        <v>2915</v>
      </c>
    </row>
    <row r="1766" spans="9:10">
      <c r="I1766" s="21" t="s">
        <v>2916</v>
      </c>
      <c r="J1766" s="21" t="s">
        <v>2915</v>
      </c>
    </row>
    <row r="1767" spans="9:10">
      <c r="I1767" s="21" t="s">
        <v>2917</v>
      </c>
      <c r="J1767" s="21" t="s">
        <v>2915</v>
      </c>
    </row>
    <row r="1768" spans="9:10">
      <c r="I1768" s="21" t="s">
        <v>2918</v>
      </c>
      <c r="J1768" s="21" t="s">
        <v>2919</v>
      </c>
    </row>
    <row r="1769" spans="9:10">
      <c r="I1769" s="21" t="s">
        <v>2920</v>
      </c>
      <c r="J1769" s="21" t="s">
        <v>2921</v>
      </c>
    </row>
    <row r="1770" spans="9:10">
      <c r="I1770" s="21" t="s">
        <v>2922</v>
      </c>
      <c r="J1770" s="21" t="s">
        <v>2921</v>
      </c>
    </row>
    <row r="1771" spans="9:10">
      <c r="I1771" s="21" t="s">
        <v>2923</v>
      </c>
      <c r="J1771" s="21" t="s">
        <v>2921</v>
      </c>
    </row>
    <row r="1772" spans="9:10">
      <c r="I1772" s="21" t="s">
        <v>2924</v>
      </c>
      <c r="J1772" s="21" t="s">
        <v>2925</v>
      </c>
    </row>
    <row r="1773" spans="9:10">
      <c r="I1773" s="21" t="s">
        <v>2926</v>
      </c>
      <c r="J1773" s="21" t="s">
        <v>2925</v>
      </c>
    </row>
    <row r="1774" spans="9:10">
      <c r="I1774" s="21" t="s">
        <v>2927</v>
      </c>
      <c r="J1774" s="21" t="s">
        <v>2925</v>
      </c>
    </row>
    <row r="1775" spans="9:10">
      <c r="I1775" s="21" t="s">
        <v>139</v>
      </c>
      <c r="J1775" s="21" t="s">
        <v>2928</v>
      </c>
    </row>
    <row r="1776" spans="9:10">
      <c r="I1776" s="21" t="s">
        <v>140</v>
      </c>
      <c r="J1776" s="21" t="s">
        <v>2929</v>
      </c>
    </row>
    <row r="1777" spans="9:10">
      <c r="I1777" s="21" t="s">
        <v>141</v>
      </c>
      <c r="J1777" s="21" t="s">
        <v>2929</v>
      </c>
    </row>
    <row r="1778" spans="9:10">
      <c r="I1778" s="21" t="s">
        <v>142</v>
      </c>
      <c r="J1778" s="21" t="s">
        <v>2929</v>
      </c>
    </row>
    <row r="1779" spans="9:10">
      <c r="I1779" s="40"/>
      <c r="J1779" s="40"/>
    </row>
    <row r="1780" spans="9:10">
      <c r="I1780" s="40"/>
      <c r="J1780" s="40"/>
    </row>
    <row r="1781" spans="9:10">
      <c r="I1781" s="40"/>
      <c r="J1781" s="40"/>
    </row>
    <row r="1782" spans="9:10">
      <c r="I1782" s="40"/>
      <c r="J1782" s="40"/>
    </row>
    <row r="1783" spans="9:10">
      <c r="I1783" s="40"/>
      <c r="J1783" s="40"/>
    </row>
    <row r="1784" spans="9:10">
      <c r="I1784" s="40"/>
      <c r="J1784" s="40"/>
    </row>
    <row r="1785" spans="9:10">
      <c r="I1785" s="40"/>
      <c r="J1785" s="40"/>
    </row>
    <row r="1786" spans="9:10">
      <c r="I1786" s="40"/>
      <c r="J1786" s="40"/>
    </row>
    <row r="1787" spans="9:10">
      <c r="I1787" s="40"/>
      <c r="J1787" s="40"/>
    </row>
    <row r="1788" spans="9:10">
      <c r="I1788" s="40"/>
      <c r="J1788" s="40"/>
    </row>
    <row r="1789" spans="9:10">
      <c r="I1789" s="40"/>
      <c r="J1789" s="40"/>
    </row>
    <row r="1790" spans="9:10">
      <c r="I1790" s="40"/>
      <c r="J1790" s="40"/>
    </row>
    <row r="1791" spans="9:10">
      <c r="I1791" s="40"/>
      <c r="J1791" s="40"/>
    </row>
    <row r="1792" spans="9:10">
      <c r="I1792" s="40"/>
      <c r="J1792" s="40"/>
    </row>
    <row r="1793" spans="9:10">
      <c r="I1793" s="40"/>
      <c r="J1793" s="40"/>
    </row>
    <row r="1794" spans="9:10">
      <c r="I1794" s="40"/>
      <c r="J1794" s="40"/>
    </row>
    <row r="1795" spans="9:10">
      <c r="I1795" s="40"/>
      <c r="J1795" s="40"/>
    </row>
    <row r="1796" spans="9:10">
      <c r="I1796" s="40"/>
      <c r="J1796" s="40"/>
    </row>
    <row r="1797" spans="9:10">
      <c r="I1797" s="40"/>
      <c r="J1797" s="40"/>
    </row>
    <row r="1798" spans="9:10">
      <c r="I1798" s="40"/>
      <c r="J1798" s="40"/>
    </row>
    <row r="1799" spans="9:10">
      <c r="I1799" s="40"/>
      <c r="J1799" s="40"/>
    </row>
    <row r="1800" spans="9:10">
      <c r="I1800" s="40"/>
      <c r="J1800" s="40"/>
    </row>
    <row r="1801" spans="9:10">
      <c r="I1801" s="40"/>
      <c r="J1801" s="40"/>
    </row>
    <row r="1802" spans="9:10">
      <c r="I1802" s="40"/>
      <c r="J1802" s="40"/>
    </row>
    <row r="1803" spans="9:10">
      <c r="I1803" s="40"/>
      <c r="J1803" s="40"/>
    </row>
    <row r="1804" spans="9:10">
      <c r="I1804" s="40"/>
      <c r="J1804" s="40"/>
    </row>
    <row r="1805" spans="9:10">
      <c r="I1805" s="40"/>
      <c r="J1805" s="40"/>
    </row>
    <row r="1806" spans="9:10">
      <c r="I1806" s="40"/>
      <c r="J1806" s="40"/>
    </row>
    <row r="1807" spans="9:10">
      <c r="I1807" s="40"/>
      <c r="J1807" s="40"/>
    </row>
    <row r="1808" spans="9:10">
      <c r="I1808" s="40"/>
      <c r="J1808" s="40"/>
    </row>
    <row r="1809" spans="9:10">
      <c r="I1809" s="40"/>
      <c r="J1809" s="40"/>
    </row>
    <row r="1810" spans="9:10">
      <c r="I1810" s="40"/>
      <c r="J1810" s="40"/>
    </row>
    <row r="1811" spans="9:10">
      <c r="I1811" s="40"/>
      <c r="J1811" s="40"/>
    </row>
    <row r="1812" spans="9:10">
      <c r="I1812" s="40"/>
      <c r="J1812" s="40"/>
    </row>
    <row r="1813" spans="9:10">
      <c r="I1813" s="40"/>
      <c r="J1813" s="40"/>
    </row>
    <row r="1814" spans="9:10">
      <c r="I1814" s="40"/>
      <c r="J1814" s="40"/>
    </row>
    <row r="1815" spans="9:10">
      <c r="I1815" s="40"/>
      <c r="J1815" s="40"/>
    </row>
    <row r="1816" spans="9:10">
      <c r="I1816" s="40"/>
      <c r="J1816" s="40"/>
    </row>
    <row r="1817" spans="9:10">
      <c r="I1817" s="40"/>
      <c r="J1817" s="40"/>
    </row>
    <row r="1818" spans="9:10">
      <c r="I1818" s="40"/>
      <c r="J1818" s="40"/>
    </row>
    <row r="1819" spans="9:10">
      <c r="I1819" s="40"/>
      <c r="J1819" s="40"/>
    </row>
    <row r="1820" spans="9:10">
      <c r="I1820" s="40"/>
      <c r="J1820" s="40"/>
    </row>
    <row r="1821" spans="9:10">
      <c r="I1821" s="40"/>
      <c r="J1821" s="40"/>
    </row>
    <row r="1822" spans="9:10">
      <c r="I1822" s="40"/>
      <c r="J1822" s="40"/>
    </row>
    <row r="1823" spans="9:10">
      <c r="I1823" s="40"/>
      <c r="J1823" s="40"/>
    </row>
    <row r="1824" spans="9:10">
      <c r="I1824" s="40"/>
      <c r="J1824" s="40"/>
    </row>
    <row r="1825" spans="9:10">
      <c r="I1825" s="40"/>
      <c r="J1825" s="40"/>
    </row>
    <row r="1826" spans="9:10">
      <c r="I1826" s="40"/>
      <c r="J1826" s="40"/>
    </row>
    <row r="1827" spans="9:10">
      <c r="I1827" s="40"/>
      <c r="J1827" s="40"/>
    </row>
    <row r="1828" spans="9:10">
      <c r="I1828" s="40"/>
      <c r="J1828" s="40"/>
    </row>
    <row r="1829" spans="9:10">
      <c r="I1829" s="40"/>
      <c r="J1829" s="40"/>
    </row>
    <row r="1830" spans="9:10">
      <c r="I1830" s="40"/>
      <c r="J1830" s="40"/>
    </row>
    <row r="1831" spans="9:10">
      <c r="I1831" s="40"/>
      <c r="J1831" s="40"/>
    </row>
    <row r="1832" spans="9:10">
      <c r="I1832" s="40"/>
      <c r="J1832" s="40"/>
    </row>
    <row r="1833" spans="9:10">
      <c r="I1833" s="40"/>
      <c r="J1833" s="40"/>
    </row>
    <row r="1834" spans="9:10">
      <c r="I1834" s="40"/>
      <c r="J1834" s="40"/>
    </row>
    <row r="1835" spans="9:10">
      <c r="I1835" s="40"/>
      <c r="J1835" s="40"/>
    </row>
    <row r="1836" spans="9:10">
      <c r="I1836" s="40"/>
      <c r="J1836" s="40"/>
    </row>
    <row r="1837" spans="9:10">
      <c r="I1837" s="40"/>
      <c r="J1837" s="40"/>
    </row>
    <row r="1838" spans="9:10">
      <c r="I1838" s="40"/>
      <c r="J1838" s="40"/>
    </row>
    <row r="1839" spans="9:10">
      <c r="I1839" s="40"/>
      <c r="J1839" s="40"/>
    </row>
    <row r="1840" spans="9:10">
      <c r="I1840" s="40"/>
      <c r="J1840" s="40"/>
    </row>
    <row r="1841" spans="9:10">
      <c r="I1841" s="40"/>
      <c r="J1841" s="40"/>
    </row>
    <row r="1842" spans="9:10">
      <c r="I1842" s="40"/>
      <c r="J1842" s="40"/>
    </row>
    <row r="1843" spans="9:10">
      <c r="I1843" s="40"/>
      <c r="J1843" s="40"/>
    </row>
    <row r="1844" spans="9:10">
      <c r="I1844" s="40"/>
      <c r="J1844" s="40"/>
    </row>
    <row r="1845" spans="9:10">
      <c r="I1845" s="40"/>
      <c r="J1845" s="40"/>
    </row>
    <row r="1846" spans="9:10">
      <c r="I1846" s="40"/>
      <c r="J1846" s="40"/>
    </row>
    <row r="1847" spans="9:10">
      <c r="I1847" s="40"/>
      <c r="J1847" s="40"/>
    </row>
    <row r="1848" spans="9:10">
      <c r="I1848" s="40"/>
      <c r="J1848" s="40"/>
    </row>
    <row r="1849" spans="9:10">
      <c r="I1849" s="40"/>
      <c r="J1849" s="40"/>
    </row>
    <row r="1850" spans="9:10">
      <c r="I1850" s="40"/>
      <c r="J1850" s="40"/>
    </row>
    <row r="1851" spans="9:10">
      <c r="I1851" s="40"/>
      <c r="J1851" s="40"/>
    </row>
    <row r="1852" spans="9:10">
      <c r="I1852" s="40"/>
      <c r="J1852" s="40"/>
    </row>
    <row r="1853" spans="9:10">
      <c r="I1853" s="40"/>
      <c r="J1853" s="40"/>
    </row>
    <row r="1854" spans="9:10">
      <c r="I1854" s="40"/>
      <c r="J1854" s="40"/>
    </row>
    <row r="1855" spans="9:10">
      <c r="I1855" s="40"/>
      <c r="J1855" s="40"/>
    </row>
    <row r="1856" spans="9:10">
      <c r="I1856" s="40"/>
      <c r="J1856" s="40"/>
    </row>
    <row r="1857" spans="9:10">
      <c r="I1857" s="40"/>
      <c r="J1857" s="40"/>
    </row>
    <row r="1858" spans="9:10">
      <c r="I1858" s="40"/>
      <c r="J1858" s="40"/>
    </row>
    <row r="1859" spans="9:10">
      <c r="I1859" s="40"/>
      <c r="J1859" s="40"/>
    </row>
    <row r="1860" spans="9:10">
      <c r="I1860" s="40"/>
      <c r="J1860" s="40"/>
    </row>
    <row r="1861" spans="9:10">
      <c r="I1861" s="40"/>
      <c r="J1861" s="40"/>
    </row>
    <row r="1862" spans="9:10">
      <c r="I1862" s="40"/>
      <c r="J1862" s="40"/>
    </row>
    <row r="1863" spans="9:10">
      <c r="I1863" s="40"/>
      <c r="J1863" s="40"/>
    </row>
    <row r="1864" spans="9:10">
      <c r="I1864" s="40"/>
      <c r="J1864" s="40"/>
    </row>
    <row r="1865" spans="9:10">
      <c r="I1865" s="40"/>
      <c r="J1865" s="40"/>
    </row>
    <row r="1866" spans="9:10">
      <c r="I1866" s="40"/>
      <c r="J1866" s="40"/>
    </row>
    <row r="1867" spans="9:10">
      <c r="I1867" s="40"/>
      <c r="J1867" s="40"/>
    </row>
    <row r="1868" spans="9:10">
      <c r="I1868" s="40"/>
      <c r="J1868" s="40"/>
    </row>
    <row r="1869" spans="9:10">
      <c r="I1869" s="40"/>
      <c r="J1869" s="40"/>
    </row>
    <row r="1870" spans="9:10">
      <c r="I1870" s="40"/>
      <c r="J1870" s="40"/>
    </row>
    <row r="1871" spans="9:10">
      <c r="I1871" s="40"/>
      <c r="J1871" s="40"/>
    </row>
    <row r="1872" spans="9:10">
      <c r="I1872" s="40"/>
      <c r="J1872" s="40"/>
    </row>
    <row r="1873" spans="9:10">
      <c r="I1873" s="40"/>
      <c r="J1873" s="40"/>
    </row>
    <row r="1874" spans="9:10">
      <c r="I1874" s="40"/>
      <c r="J1874" s="40"/>
    </row>
    <row r="1875" spans="9:10">
      <c r="I1875" s="40"/>
      <c r="J1875" s="40"/>
    </row>
    <row r="1876" spans="9:10">
      <c r="I1876" s="40"/>
      <c r="J1876" s="40"/>
    </row>
    <row r="1877" spans="9:10">
      <c r="I1877" s="40"/>
      <c r="J1877" s="40"/>
    </row>
    <row r="1878" spans="9:10">
      <c r="I1878" s="40"/>
      <c r="J1878" s="40"/>
    </row>
    <row r="1879" spans="9:10">
      <c r="I1879" s="40"/>
      <c r="J1879" s="40"/>
    </row>
    <row r="1880" spans="9:10">
      <c r="I1880" s="40"/>
      <c r="J1880" s="40"/>
    </row>
    <row r="1881" spans="9:10">
      <c r="I1881" s="40"/>
      <c r="J1881" s="40"/>
    </row>
    <row r="1882" spans="9:10">
      <c r="I1882" s="40"/>
      <c r="J1882" s="40"/>
    </row>
    <row r="1883" spans="9:10">
      <c r="I1883" s="40"/>
      <c r="J1883" s="40"/>
    </row>
    <row r="1884" spans="9:10">
      <c r="I1884" s="40"/>
      <c r="J1884" s="40"/>
    </row>
    <row r="1885" spans="9:10">
      <c r="I1885" s="40"/>
      <c r="J1885" s="40"/>
    </row>
    <row r="1886" spans="9:10">
      <c r="I1886" s="40"/>
      <c r="J1886" s="40"/>
    </row>
    <row r="1887" spans="9:10">
      <c r="I1887" s="40"/>
      <c r="J1887" s="40"/>
    </row>
    <row r="1888" spans="9:10">
      <c r="I1888" s="40"/>
      <c r="J1888" s="40"/>
    </row>
    <row r="1889" spans="9:10">
      <c r="I1889" s="40"/>
      <c r="J1889" s="40"/>
    </row>
    <row r="1890" spans="9:10">
      <c r="I1890" s="40"/>
      <c r="J1890" s="40"/>
    </row>
    <row r="1891" spans="9:10">
      <c r="I1891" s="40"/>
      <c r="J1891" s="40"/>
    </row>
    <row r="1892" spans="9:10">
      <c r="I1892" s="40"/>
      <c r="J1892" s="40"/>
    </row>
    <row r="1893" spans="9:10">
      <c r="I1893" s="40"/>
      <c r="J1893" s="40"/>
    </row>
    <row r="1894" spans="9:10">
      <c r="I1894" s="40"/>
      <c r="J1894" s="40"/>
    </row>
    <row r="1895" spans="9:10">
      <c r="I1895" s="40"/>
      <c r="J1895" s="40"/>
    </row>
    <row r="1896" spans="9:10">
      <c r="I1896" s="40"/>
      <c r="J1896" s="40"/>
    </row>
    <row r="1897" spans="9:10">
      <c r="I1897" s="40"/>
      <c r="J1897" s="40"/>
    </row>
    <row r="1898" spans="9:10">
      <c r="I1898" s="40"/>
      <c r="J1898" s="40"/>
    </row>
    <row r="1899" spans="9:10">
      <c r="I1899" s="40"/>
      <c r="J1899" s="40"/>
    </row>
    <row r="1900" spans="9:10">
      <c r="I1900" s="40"/>
      <c r="J1900" s="40"/>
    </row>
    <row r="1901" spans="9:10">
      <c r="I1901" s="40"/>
      <c r="J1901" s="40"/>
    </row>
    <row r="1902" spans="9:10">
      <c r="I1902" s="40"/>
      <c r="J1902" s="40"/>
    </row>
    <row r="1903" spans="9:10">
      <c r="I1903" s="40"/>
      <c r="J1903" s="40"/>
    </row>
    <row r="1904" spans="9:10">
      <c r="I1904" s="40"/>
      <c r="J1904" s="40"/>
    </row>
    <row r="1905" spans="9:10">
      <c r="I1905" s="40"/>
      <c r="J1905" s="40"/>
    </row>
    <row r="1906" spans="9:10">
      <c r="I1906" s="40"/>
      <c r="J1906" s="40"/>
    </row>
    <row r="1907" spans="9:10">
      <c r="I1907" s="40"/>
      <c r="J1907" s="40"/>
    </row>
    <row r="1908" spans="9:10">
      <c r="I1908" s="40"/>
      <c r="J1908" s="40"/>
    </row>
    <row r="1909" spans="9:10">
      <c r="I1909" s="40"/>
      <c r="J1909" s="40"/>
    </row>
    <row r="1910" spans="9:10">
      <c r="I1910" s="40"/>
      <c r="J1910" s="40"/>
    </row>
    <row r="1911" spans="9:10">
      <c r="I1911" s="40"/>
      <c r="J1911" s="40"/>
    </row>
    <row r="1912" spans="9:10">
      <c r="I1912" s="40"/>
      <c r="J1912" s="40"/>
    </row>
    <row r="1913" spans="9:10">
      <c r="I1913" s="40"/>
      <c r="J1913" s="40"/>
    </row>
    <row r="1914" spans="9:10">
      <c r="I1914" s="40"/>
      <c r="J1914" s="40"/>
    </row>
    <row r="1915" spans="9:10">
      <c r="I1915" s="40"/>
      <c r="J1915" s="40"/>
    </row>
    <row r="1916" spans="9:10">
      <c r="I1916" s="40"/>
      <c r="J1916" s="40"/>
    </row>
    <row r="1917" spans="9:10">
      <c r="I1917" s="40"/>
      <c r="J1917" s="40"/>
    </row>
    <row r="1918" spans="9:10">
      <c r="I1918" s="40"/>
      <c r="J1918" s="40"/>
    </row>
    <row r="1919" spans="9:10">
      <c r="I1919" s="40"/>
      <c r="J1919" s="40"/>
    </row>
    <row r="1920" spans="9:10">
      <c r="I1920" s="40"/>
      <c r="J1920" s="40"/>
    </row>
    <row r="1921" spans="9:10">
      <c r="I1921" s="40"/>
      <c r="J1921" s="40"/>
    </row>
    <row r="1922" spans="9:10">
      <c r="I1922" s="40"/>
      <c r="J1922" s="40"/>
    </row>
    <row r="1923" spans="9:10">
      <c r="I1923" s="40"/>
      <c r="J1923" s="40"/>
    </row>
    <row r="1924" spans="9:10">
      <c r="I1924" s="40"/>
      <c r="J1924" s="40"/>
    </row>
    <row r="1925" spans="9:10">
      <c r="I1925" s="40"/>
      <c r="J1925" s="40"/>
    </row>
    <row r="1926" spans="9:10">
      <c r="I1926" s="40"/>
      <c r="J1926" s="40"/>
    </row>
    <row r="1927" spans="9:10">
      <c r="I1927" s="40"/>
      <c r="J1927" s="40"/>
    </row>
    <row r="1928" spans="9:10">
      <c r="I1928" s="40"/>
      <c r="J1928" s="40"/>
    </row>
    <row r="1929" spans="9:10">
      <c r="I1929" s="40"/>
      <c r="J1929" s="40"/>
    </row>
    <row r="1930" spans="9:10">
      <c r="I1930" s="40"/>
      <c r="J1930" s="40"/>
    </row>
    <row r="1931" spans="9:10">
      <c r="I1931" s="40"/>
      <c r="J1931" s="40"/>
    </row>
    <row r="1932" spans="9:10">
      <c r="I1932" s="40"/>
      <c r="J1932" s="40"/>
    </row>
    <row r="1933" spans="9:10">
      <c r="I1933" s="40"/>
      <c r="J1933" s="40"/>
    </row>
    <row r="1934" spans="9:10">
      <c r="I1934" s="40"/>
      <c r="J1934" s="40"/>
    </row>
    <row r="1935" spans="9:10">
      <c r="I1935" s="40"/>
      <c r="J1935" s="40"/>
    </row>
    <row r="1936" spans="9:10">
      <c r="I1936" s="40"/>
      <c r="J1936" s="40"/>
    </row>
    <row r="1937" spans="9:10">
      <c r="I1937" s="40"/>
      <c r="J1937" s="40"/>
    </row>
    <row r="1938" spans="9:10">
      <c r="I1938" s="40"/>
      <c r="J1938" s="40"/>
    </row>
    <row r="1939" spans="9:10">
      <c r="I1939" s="40"/>
      <c r="J1939" s="40"/>
    </row>
    <row r="1940" spans="9:10">
      <c r="I1940" s="40"/>
      <c r="J1940" s="40"/>
    </row>
    <row r="1941" spans="9:10">
      <c r="I1941" s="40"/>
      <c r="J1941" s="40"/>
    </row>
    <row r="1942" spans="9:10">
      <c r="I1942" s="40"/>
      <c r="J1942" s="40"/>
    </row>
    <row r="1943" spans="9:10">
      <c r="I1943" s="40"/>
      <c r="J1943" s="40"/>
    </row>
    <row r="1944" spans="9:10">
      <c r="I1944" s="40"/>
      <c r="J1944" s="40"/>
    </row>
    <row r="1945" spans="9:10">
      <c r="I1945" s="40"/>
      <c r="J1945" s="40"/>
    </row>
    <row r="1946" spans="9:10">
      <c r="I1946" s="40"/>
      <c r="J1946" s="40"/>
    </row>
    <row r="1947" spans="9:10">
      <c r="I1947" s="40"/>
      <c r="J1947" s="40"/>
    </row>
    <row r="1948" spans="9:10">
      <c r="I1948" s="40"/>
      <c r="J1948" s="40"/>
    </row>
    <row r="1949" spans="9:10">
      <c r="I1949" s="40"/>
      <c r="J1949" s="40"/>
    </row>
    <row r="1950" spans="9:10">
      <c r="I1950" s="40"/>
      <c r="J1950" s="40"/>
    </row>
    <row r="1951" spans="9:10">
      <c r="I1951" s="40"/>
      <c r="J1951" s="40"/>
    </row>
    <row r="1952" spans="9:10">
      <c r="I1952" s="40"/>
      <c r="J1952" s="40"/>
    </row>
    <row r="1953" spans="9:10">
      <c r="I1953" s="40"/>
      <c r="J1953" s="40"/>
    </row>
    <row r="1954" spans="9:10">
      <c r="I1954" s="40"/>
      <c r="J1954" s="40"/>
    </row>
    <row r="1955" spans="9:10">
      <c r="I1955" s="40"/>
      <c r="J1955" s="40"/>
    </row>
    <row r="1956" spans="9:10">
      <c r="I1956" s="40"/>
      <c r="J1956" s="40"/>
    </row>
    <row r="1957" spans="9:10">
      <c r="I1957" s="40"/>
      <c r="J1957" s="40"/>
    </row>
    <row r="1958" spans="9:10">
      <c r="I1958" s="40"/>
      <c r="J1958" s="40"/>
    </row>
    <row r="1959" spans="9:10">
      <c r="I1959" s="40"/>
      <c r="J1959" s="40"/>
    </row>
    <row r="1960" spans="9:10">
      <c r="I1960" s="40"/>
      <c r="J1960" s="40"/>
    </row>
    <row r="1961" spans="9:10">
      <c r="I1961" s="40"/>
      <c r="J1961" s="40"/>
    </row>
    <row r="1962" spans="9:10">
      <c r="I1962" s="40"/>
      <c r="J1962" s="40"/>
    </row>
    <row r="1963" spans="9:10">
      <c r="I1963" s="40"/>
      <c r="J1963" s="40"/>
    </row>
    <row r="1964" spans="9:10">
      <c r="I1964" s="40"/>
      <c r="J1964" s="40"/>
    </row>
    <row r="1965" spans="9:10">
      <c r="I1965" s="40"/>
      <c r="J1965" s="40"/>
    </row>
    <row r="1966" spans="9:10">
      <c r="I1966" s="40"/>
      <c r="J1966" s="40"/>
    </row>
    <row r="1967" spans="9:10">
      <c r="I1967" s="40"/>
      <c r="J1967" s="40"/>
    </row>
    <row r="1968" spans="9:10">
      <c r="I1968" s="40"/>
      <c r="J1968" s="40"/>
    </row>
    <row r="1969" spans="9:10">
      <c r="I1969" s="40"/>
      <c r="J1969" s="40"/>
    </row>
    <row r="1970" spans="9:10">
      <c r="I1970" s="40"/>
      <c r="J1970" s="40"/>
    </row>
    <row r="1971" spans="9:10">
      <c r="I1971" s="40"/>
      <c r="J1971" s="40"/>
    </row>
    <row r="1972" spans="9:10">
      <c r="I1972" s="40"/>
      <c r="J1972" s="40"/>
    </row>
    <row r="1973" spans="9:10">
      <c r="I1973" s="40"/>
      <c r="J1973" s="40"/>
    </row>
    <row r="1974" spans="9:10">
      <c r="I1974" s="40"/>
      <c r="J1974" s="40"/>
    </row>
    <row r="1975" spans="9:10">
      <c r="I1975" s="40"/>
      <c r="J1975" s="40"/>
    </row>
    <row r="1976" spans="9:10">
      <c r="I1976" s="40"/>
      <c r="J1976" s="40"/>
    </row>
    <row r="1977" spans="9:10">
      <c r="I1977" s="40"/>
      <c r="J1977" s="40"/>
    </row>
    <row r="1978" spans="9:10">
      <c r="I1978" s="40"/>
      <c r="J1978" s="40"/>
    </row>
    <row r="1979" spans="9:10">
      <c r="I1979" s="40"/>
      <c r="J1979" s="40"/>
    </row>
    <row r="1980" spans="9:10">
      <c r="I1980" s="40"/>
      <c r="J1980" s="40"/>
    </row>
    <row r="1981" spans="9:10">
      <c r="I1981" s="40"/>
      <c r="J1981" s="40"/>
    </row>
    <row r="1982" spans="9:10">
      <c r="I1982" s="40"/>
      <c r="J1982" s="40"/>
    </row>
    <row r="1983" spans="9:10">
      <c r="I1983" s="40"/>
      <c r="J1983" s="40"/>
    </row>
    <row r="1984" spans="9:10">
      <c r="I1984" s="40"/>
      <c r="J1984" s="40"/>
    </row>
    <row r="1985" spans="9:10">
      <c r="I1985" s="40"/>
      <c r="J1985" s="40"/>
    </row>
    <row r="1986" spans="9:10">
      <c r="I1986" s="40"/>
      <c r="J1986" s="40"/>
    </row>
    <row r="1987" spans="9:10">
      <c r="I1987" s="40"/>
      <c r="J1987" s="40"/>
    </row>
    <row r="1988" spans="9:10">
      <c r="I1988" s="40"/>
      <c r="J1988" s="40"/>
    </row>
    <row r="1989" spans="9:10">
      <c r="I1989" s="40"/>
      <c r="J1989" s="40"/>
    </row>
    <row r="1990" spans="9:10">
      <c r="I1990" s="40"/>
      <c r="J1990" s="40"/>
    </row>
    <row r="1991" spans="9:10">
      <c r="I1991" s="40"/>
      <c r="J1991" s="40"/>
    </row>
    <row r="1992" spans="9:10">
      <c r="I1992" s="40"/>
      <c r="J1992" s="40"/>
    </row>
    <row r="1993" spans="9:10">
      <c r="I1993" s="40"/>
      <c r="J1993" s="40"/>
    </row>
    <row r="1994" spans="9:10">
      <c r="I1994" s="40"/>
      <c r="J1994" s="40"/>
    </row>
    <row r="1995" spans="9:10">
      <c r="I1995" s="40"/>
      <c r="J1995" s="40"/>
    </row>
    <row r="1996" spans="9:10">
      <c r="I1996" s="40"/>
      <c r="J1996" s="40"/>
    </row>
    <row r="1997" spans="9:10">
      <c r="I1997" s="40"/>
      <c r="J1997" s="40"/>
    </row>
    <row r="1998" spans="9:10">
      <c r="I1998" s="40"/>
      <c r="J1998" s="40"/>
    </row>
    <row r="1999" spans="9:10">
      <c r="I1999" s="40"/>
      <c r="J1999" s="40"/>
    </row>
    <row r="2000" spans="9:10">
      <c r="I2000" s="40"/>
      <c r="J2000" s="40"/>
    </row>
    <row r="2001" spans="9:10">
      <c r="I2001" s="40"/>
      <c r="J2001" s="40"/>
    </row>
    <row r="2002" spans="9:10">
      <c r="I2002" s="40"/>
      <c r="J2002" s="40"/>
    </row>
    <row r="2003" spans="9:10">
      <c r="I2003" s="40"/>
      <c r="J2003" s="40"/>
    </row>
    <row r="2004" spans="9:10">
      <c r="I2004" s="40"/>
      <c r="J2004" s="40"/>
    </row>
    <row r="2005" spans="9:10">
      <c r="I2005" s="40"/>
      <c r="J2005" s="40"/>
    </row>
    <row r="2006" spans="9:10">
      <c r="I2006" s="40"/>
      <c r="J2006" s="40"/>
    </row>
    <row r="2007" spans="9:10">
      <c r="I2007" s="40"/>
      <c r="J2007" s="40"/>
    </row>
    <row r="2008" spans="9:10">
      <c r="I2008" s="40"/>
      <c r="J2008" s="40"/>
    </row>
    <row r="2009" spans="9:10">
      <c r="I2009" s="40"/>
      <c r="J2009" s="40"/>
    </row>
    <row r="2010" spans="9:10">
      <c r="I2010" s="40"/>
      <c r="J2010" s="40"/>
    </row>
    <row r="2011" spans="9:10">
      <c r="I2011" s="40"/>
      <c r="J2011" s="40"/>
    </row>
    <row r="2012" spans="9:10">
      <c r="I2012" s="40"/>
      <c r="J2012" s="40"/>
    </row>
    <row r="2013" spans="9:10">
      <c r="I2013" s="40"/>
      <c r="J2013" s="40"/>
    </row>
    <row r="2014" spans="9:10">
      <c r="I2014" s="40"/>
      <c r="J2014" s="40"/>
    </row>
    <row r="2015" spans="9:10">
      <c r="I2015" s="40"/>
      <c r="J2015" s="40"/>
    </row>
    <row r="2016" spans="9:10">
      <c r="I2016" s="40"/>
      <c r="J2016" s="40"/>
    </row>
    <row r="2017" spans="9:10">
      <c r="I2017" s="40"/>
      <c r="J2017" s="40"/>
    </row>
    <row r="2018" spans="9:10">
      <c r="I2018" s="40"/>
      <c r="J2018" s="40"/>
    </row>
    <row r="2019" spans="9:10">
      <c r="I2019" s="40"/>
      <c r="J2019" s="40"/>
    </row>
    <row r="2020" spans="9:10">
      <c r="I2020" s="40"/>
      <c r="J2020" s="40"/>
    </row>
    <row r="2021" spans="9:10">
      <c r="I2021" s="40"/>
      <c r="J2021" s="40"/>
    </row>
    <row r="2022" spans="9:10">
      <c r="I2022" s="40"/>
      <c r="J2022" s="40"/>
    </row>
    <row r="2023" spans="9:10">
      <c r="I2023" s="40"/>
      <c r="J2023" s="40"/>
    </row>
    <row r="2024" spans="9:10">
      <c r="I2024" s="40"/>
      <c r="J2024" s="40"/>
    </row>
    <row r="2025" spans="9:10">
      <c r="I2025" s="40"/>
      <c r="J2025" s="40"/>
    </row>
    <row r="2026" spans="9:10">
      <c r="I2026" s="40"/>
      <c r="J2026" s="40"/>
    </row>
    <row r="2027" spans="9:10">
      <c r="I2027" s="40"/>
      <c r="J2027" s="40"/>
    </row>
    <row r="2028" spans="9:10">
      <c r="I2028" s="40"/>
      <c r="J2028" s="40"/>
    </row>
    <row r="2029" spans="9:10">
      <c r="I2029" s="40"/>
      <c r="J2029" s="40"/>
    </row>
    <row r="2030" spans="9:10">
      <c r="I2030" s="40"/>
      <c r="J2030" s="40"/>
    </row>
    <row r="2031" spans="9:10">
      <c r="I2031" s="40"/>
      <c r="J2031" s="40"/>
    </row>
    <row r="2032" spans="9:10">
      <c r="I2032" s="40"/>
      <c r="J2032" s="40"/>
    </row>
    <row r="2033" spans="9:10">
      <c r="I2033" s="40"/>
      <c r="J2033" s="40"/>
    </row>
    <row r="2034" spans="9:10">
      <c r="I2034" s="40"/>
      <c r="J2034" s="40"/>
    </row>
    <row r="2035" spans="9:10">
      <c r="I2035" s="40"/>
      <c r="J2035" s="40"/>
    </row>
    <row r="2036" spans="9:10">
      <c r="I2036" s="40"/>
      <c r="J2036" s="40"/>
    </row>
    <row r="2037" spans="9:10">
      <c r="I2037" s="40"/>
      <c r="J2037" s="40"/>
    </row>
    <row r="2038" spans="9:10">
      <c r="I2038" s="40"/>
      <c r="J2038" s="40"/>
    </row>
    <row r="2039" spans="9:10">
      <c r="I2039" s="40"/>
      <c r="J2039" s="40"/>
    </row>
    <row r="2040" spans="9:10">
      <c r="I2040" s="40"/>
      <c r="J2040" s="40"/>
    </row>
    <row r="2041" spans="9:10">
      <c r="I2041" s="40"/>
      <c r="J2041" s="40"/>
    </row>
    <row r="2042" spans="9:10">
      <c r="I2042" s="40"/>
      <c r="J2042" s="40"/>
    </row>
    <row r="2043" spans="9:10">
      <c r="I2043" s="40"/>
      <c r="J2043" s="40"/>
    </row>
    <row r="2044" spans="9:10">
      <c r="I2044" s="40"/>
      <c r="J2044" s="40"/>
    </row>
    <row r="2045" spans="9:10">
      <c r="I2045" s="40"/>
      <c r="J2045" s="40"/>
    </row>
    <row r="2046" spans="9:10">
      <c r="I2046" s="40"/>
      <c r="J2046" s="40"/>
    </row>
    <row r="2047" spans="9:10">
      <c r="I2047" s="40"/>
      <c r="J2047" s="40"/>
    </row>
    <row r="2048" spans="9:10">
      <c r="I2048" s="40"/>
      <c r="J2048" s="40"/>
    </row>
    <row r="2049" spans="9:10">
      <c r="I2049" s="40"/>
      <c r="J2049" s="40"/>
    </row>
    <row r="2050" spans="9:10">
      <c r="I2050" s="40"/>
      <c r="J2050" s="40"/>
    </row>
    <row r="2051" spans="9:10">
      <c r="I2051" s="40"/>
      <c r="J2051" s="40"/>
    </row>
    <row r="2052" spans="9:10">
      <c r="I2052" s="40"/>
      <c r="J2052" s="40"/>
    </row>
    <row r="2053" spans="9:10">
      <c r="I2053" s="40"/>
      <c r="J2053" s="40"/>
    </row>
    <row r="2054" spans="9:10">
      <c r="I2054" s="40"/>
      <c r="J2054" s="40"/>
    </row>
    <row r="2055" spans="9:10">
      <c r="I2055" s="40"/>
      <c r="J2055" s="40"/>
    </row>
    <row r="2056" spans="9:10">
      <c r="I2056" s="40"/>
      <c r="J2056" s="40"/>
    </row>
    <row r="2057" spans="9:10">
      <c r="I2057" s="40"/>
      <c r="J2057" s="40"/>
    </row>
    <row r="2058" spans="9:10">
      <c r="I2058" s="40"/>
      <c r="J2058" s="40"/>
    </row>
    <row r="2059" spans="9:10">
      <c r="I2059" s="40"/>
      <c r="J2059" s="40"/>
    </row>
    <row r="2060" spans="9:10">
      <c r="I2060" s="40"/>
      <c r="J2060" s="40"/>
    </row>
    <row r="2061" spans="9:10">
      <c r="I2061" s="40"/>
      <c r="J2061" s="40"/>
    </row>
    <row r="2062" spans="9:10">
      <c r="I2062" s="40"/>
      <c r="J2062" s="40"/>
    </row>
    <row r="2063" spans="9:10">
      <c r="I2063" s="40"/>
      <c r="J2063" s="40"/>
    </row>
    <row r="2064" spans="9:10">
      <c r="I2064" s="40"/>
      <c r="J2064" s="40"/>
    </row>
    <row r="2065" spans="9:10">
      <c r="I2065" s="40"/>
      <c r="J2065" s="40"/>
    </row>
    <row r="2066" spans="9:10">
      <c r="I2066" s="40"/>
      <c r="J2066" s="40"/>
    </row>
    <row r="2067" spans="9:10">
      <c r="I2067" s="40"/>
      <c r="J2067" s="40"/>
    </row>
    <row r="2068" spans="9:10">
      <c r="I2068" s="40"/>
      <c r="J2068" s="40"/>
    </row>
    <row r="2069" spans="9:10">
      <c r="I2069" s="40"/>
      <c r="J2069" s="40"/>
    </row>
    <row r="2070" spans="9:10">
      <c r="I2070" s="40"/>
      <c r="J2070" s="40"/>
    </row>
    <row r="2071" spans="9:10">
      <c r="I2071" s="40"/>
      <c r="J2071" s="40"/>
    </row>
    <row r="2072" spans="9:10">
      <c r="I2072" s="40"/>
      <c r="J2072" s="40"/>
    </row>
    <row r="2073" spans="9:10">
      <c r="I2073" s="40"/>
      <c r="J2073" s="40"/>
    </row>
    <row r="2074" spans="9:10">
      <c r="I2074" s="40"/>
      <c r="J2074" s="40"/>
    </row>
    <row r="2075" spans="9:10">
      <c r="I2075" s="40"/>
      <c r="J2075" s="40"/>
    </row>
    <row r="2076" spans="9:10">
      <c r="I2076" s="40"/>
      <c r="J2076" s="40"/>
    </row>
    <row r="2077" spans="9:10">
      <c r="I2077" s="40"/>
      <c r="J2077" s="40"/>
    </row>
    <row r="2078" spans="9:10">
      <c r="I2078" s="40"/>
      <c r="J2078" s="40"/>
    </row>
    <row r="2079" spans="9:10">
      <c r="I2079" s="40"/>
      <c r="J2079" s="40"/>
    </row>
    <row r="2080" spans="9:10">
      <c r="I2080" s="40"/>
      <c r="J2080" s="40"/>
    </row>
    <row r="2081" spans="9:10">
      <c r="I2081" s="40"/>
      <c r="J2081" s="40"/>
    </row>
    <row r="2082" spans="9:10">
      <c r="I2082" s="40"/>
      <c r="J2082" s="40"/>
    </row>
    <row r="2083" spans="9:10">
      <c r="I2083" s="40"/>
      <c r="J2083" s="40"/>
    </row>
    <row r="2084" spans="9:10">
      <c r="I2084" s="40"/>
      <c r="J2084" s="40"/>
    </row>
    <row r="2085" spans="9:10">
      <c r="I2085" s="40"/>
      <c r="J2085" s="40"/>
    </row>
    <row r="2086" spans="9:10">
      <c r="I2086" s="40"/>
      <c r="J2086" s="40"/>
    </row>
    <row r="2087" spans="9:10">
      <c r="I2087" s="40"/>
      <c r="J2087" s="40"/>
    </row>
    <row r="2088" spans="9:10">
      <c r="I2088" s="40"/>
      <c r="J2088" s="40"/>
    </row>
    <row r="2089" spans="9:10">
      <c r="I2089" s="40"/>
      <c r="J2089" s="40"/>
    </row>
    <row r="2090" spans="9:10">
      <c r="I2090" s="40"/>
      <c r="J2090" s="40"/>
    </row>
    <row r="2091" spans="9:10">
      <c r="I2091" s="40"/>
      <c r="J2091" s="40"/>
    </row>
    <row r="2092" spans="9:10">
      <c r="I2092" s="40"/>
      <c r="J2092" s="40"/>
    </row>
    <row r="2093" spans="9:10">
      <c r="I2093" s="40"/>
      <c r="J2093" s="40"/>
    </row>
    <row r="2094" spans="9:10">
      <c r="I2094" s="40"/>
      <c r="J2094" s="40"/>
    </row>
    <row r="2095" spans="9:10">
      <c r="I2095" s="40"/>
      <c r="J2095" s="40"/>
    </row>
    <row r="2096" spans="9:10">
      <c r="I2096" s="40"/>
      <c r="J2096" s="40"/>
    </row>
    <row r="2097" spans="9:10">
      <c r="I2097" s="40"/>
      <c r="J2097" s="40"/>
    </row>
    <row r="2098" spans="9:10">
      <c r="I2098" s="40"/>
      <c r="J2098" s="40"/>
    </row>
    <row r="2099" spans="9:10">
      <c r="I2099" s="40"/>
      <c r="J2099" s="40"/>
    </row>
    <row r="2100" spans="9:10">
      <c r="I2100" s="40"/>
      <c r="J2100" s="40"/>
    </row>
    <row r="2101" spans="9:10">
      <c r="I2101" s="40"/>
      <c r="J2101" s="40"/>
    </row>
    <row r="2102" spans="9:10">
      <c r="I2102" s="40"/>
      <c r="J2102" s="40"/>
    </row>
    <row r="2103" spans="9:10">
      <c r="I2103" s="40"/>
      <c r="J2103" s="40"/>
    </row>
    <row r="2104" spans="9:10">
      <c r="I2104" s="40"/>
      <c r="J2104" s="40"/>
    </row>
    <row r="2105" spans="9:10">
      <c r="I2105" s="40"/>
      <c r="J2105" s="40"/>
    </row>
    <row r="2106" spans="9:10">
      <c r="I2106" s="40"/>
      <c r="J2106" s="40"/>
    </row>
    <row r="2107" spans="9:10">
      <c r="I2107" s="40"/>
      <c r="J2107" s="40"/>
    </row>
    <row r="2108" spans="9:10">
      <c r="I2108" s="40"/>
      <c r="J2108" s="40"/>
    </row>
    <row r="2109" spans="9:10">
      <c r="I2109" s="40"/>
      <c r="J2109" s="40"/>
    </row>
    <row r="2110" spans="9:10">
      <c r="I2110" s="40"/>
      <c r="J2110" s="40"/>
    </row>
    <row r="2111" spans="9:10">
      <c r="I2111" s="40"/>
      <c r="J2111" s="40"/>
    </row>
    <row r="2112" spans="9:10">
      <c r="I2112" s="40"/>
      <c r="J2112" s="40"/>
    </row>
    <row r="2113" spans="9:10">
      <c r="I2113" s="40"/>
      <c r="J2113" s="40"/>
    </row>
    <row r="2114" spans="9:10">
      <c r="I2114" s="40"/>
      <c r="J2114" s="40"/>
    </row>
    <row r="2115" spans="9:10">
      <c r="I2115" s="40"/>
      <c r="J2115" s="40"/>
    </row>
    <row r="2116" spans="9:10">
      <c r="I2116" s="40"/>
      <c r="J2116" s="40"/>
    </row>
    <row r="2117" spans="9:10">
      <c r="I2117" s="40"/>
      <c r="J2117" s="40"/>
    </row>
    <row r="2118" spans="9:10">
      <c r="I2118" s="40"/>
      <c r="J2118" s="40"/>
    </row>
    <row r="2119" spans="9:10">
      <c r="I2119" s="40"/>
      <c r="J2119" s="40"/>
    </row>
    <row r="2120" spans="9:10">
      <c r="I2120" s="40"/>
      <c r="J2120" s="40"/>
    </row>
    <row r="2121" spans="9:10">
      <c r="I2121" s="40"/>
      <c r="J2121" s="40"/>
    </row>
    <row r="2122" spans="9:10">
      <c r="I2122" s="40"/>
      <c r="J2122" s="40"/>
    </row>
    <row r="2123" spans="9:10">
      <c r="I2123" s="40"/>
      <c r="J2123" s="40"/>
    </row>
    <row r="2124" spans="9:10">
      <c r="I2124" s="40"/>
      <c r="J2124" s="40"/>
    </row>
    <row r="2125" spans="9:10">
      <c r="I2125" s="40"/>
      <c r="J2125" s="40"/>
    </row>
    <row r="2126" spans="9:10">
      <c r="I2126" s="40"/>
      <c r="J2126" s="40"/>
    </row>
    <row r="2127" spans="9:10">
      <c r="I2127" s="40"/>
      <c r="J2127" s="40"/>
    </row>
    <row r="2128" spans="9:10">
      <c r="I2128" s="40"/>
      <c r="J2128" s="40"/>
    </row>
    <row r="2129" spans="9:10">
      <c r="I2129" s="40"/>
      <c r="J2129" s="40"/>
    </row>
    <row r="2130" spans="9:10">
      <c r="I2130" s="40"/>
      <c r="J2130" s="40"/>
    </row>
    <row r="2131" spans="9:10">
      <c r="I2131" s="40"/>
      <c r="J2131" s="40"/>
    </row>
    <row r="2132" spans="9:10">
      <c r="I2132" s="40"/>
      <c r="J2132" s="40"/>
    </row>
    <row r="2133" spans="9:10">
      <c r="I2133" s="40"/>
      <c r="J2133" s="40"/>
    </row>
    <row r="2134" spans="9:10">
      <c r="I2134" s="40"/>
      <c r="J2134" s="40"/>
    </row>
    <row r="2135" spans="9:10">
      <c r="I2135" s="40"/>
      <c r="J2135" s="40"/>
    </row>
    <row r="2136" spans="9:10">
      <c r="I2136" s="40"/>
      <c r="J2136" s="40"/>
    </row>
    <row r="2137" spans="9:10">
      <c r="I2137" s="40"/>
      <c r="J2137" s="40"/>
    </row>
    <row r="2138" spans="9:10">
      <c r="I2138" s="40"/>
      <c r="J2138" s="40"/>
    </row>
    <row r="2139" spans="9:10">
      <c r="I2139" s="40"/>
      <c r="J2139" s="40"/>
    </row>
    <row r="2140" spans="9:10">
      <c r="I2140" s="40"/>
      <c r="J2140" s="40"/>
    </row>
    <row r="2141" spans="9:10">
      <c r="I2141" s="40"/>
      <c r="J2141" s="40"/>
    </row>
    <row r="2142" spans="9:10">
      <c r="I2142" s="40"/>
      <c r="J2142" s="40"/>
    </row>
    <row r="2143" spans="9:10">
      <c r="I2143" s="40"/>
      <c r="J2143" s="40"/>
    </row>
    <row r="2144" spans="9:10">
      <c r="I2144" s="40"/>
      <c r="J2144" s="40"/>
    </row>
    <row r="2145" spans="9:10">
      <c r="I2145" s="40"/>
      <c r="J2145" s="40"/>
    </row>
    <row r="2146" spans="9:10">
      <c r="I2146" s="40"/>
      <c r="J2146" s="40"/>
    </row>
    <row r="2147" spans="9:10">
      <c r="I2147" s="40"/>
      <c r="J2147" s="40"/>
    </row>
    <row r="2148" spans="9:10">
      <c r="I2148" s="40"/>
      <c r="J2148" s="40"/>
    </row>
    <row r="2149" spans="9:10">
      <c r="I2149" s="40"/>
      <c r="J2149" s="40"/>
    </row>
    <row r="2150" spans="9:10">
      <c r="I2150" s="40"/>
      <c r="J2150" s="40"/>
    </row>
    <row r="2151" spans="9:10">
      <c r="I2151" s="40"/>
      <c r="J2151" s="40"/>
    </row>
    <row r="2152" spans="9:10">
      <c r="I2152" s="40"/>
      <c r="J2152" s="40"/>
    </row>
    <row r="2153" spans="9:10">
      <c r="I2153" s="40"/>
      <c r="J2153" s="40"/>
    </row>
    <row r="2154" spans="9:10">
      <c r="I2154" s="40"/>
      <c r="J2154" s="40"/>
    </row>
    <row r="2155" spans="9:10">
      <c r="I2155" s="40"/>
      <c r="J2155" s="40"/>
    </row>
    <row r="2156" spans="9:10">
      <c r="I2156" s="40"/>
      <c r="J2156" s="40"/>
    </row>
    <row r="2157" spans="9:10">
      <c r="I2157" s="40"/>
      <c r="J2157" s="40"/>
    </row>
    <row r="2158" spans="9:10">
      <c r="I2158" s="40"/>
      <c r="J2158" s="40"/>
    </row>
    <row r="2159" spans="9:10">
      <c r="I2159" s="40"/>
      <c r="J2159" s="40"/>
    </row>
    <row r="2160" spans="9:10">
      <c r="I2160" s="40"/>
      <c r="J2160" s="40"/>
    </row>
    <row r="2161" spans="9:10">
      <c r="I2161" s="40"/>
      <c r="J2161" s="40"/>
    </row>
    <row r="2162" spans="9:10">
      <c r="I2162" s="40"/>
      <c r="J2162" s="40"/>
    </row>
    <row r="2163" spans="9:10">
      <c r="I2163" s="40"/>
      <c r="J2163" s="40"/>
    </row>
    <row r="2164" spans="9:10">
      <c r="I2164" s="40"/>
      <c r="J2164" s="40"/>
    </row>
    <row r="2165" spans="9:10">
      <c r="I2165" s="40"/>
      <c r="J2165" s="40"/>
    </row>
    <row r="2166" spans="9:10">
      <c r="I2166" s="40"/>
      <c r="J2166" s="40"/>
    </row>
    <row r="2167" spans="9:10">
      <c r="I2167" s="40"/>
      <c r="J2167" s="40"/>
    </row>
    <row r="2168" spans="9:10">
      <c r="I2168" s="40"/>
      <c r="J2168" s="40"/>
    </row>
    <row r="2169" spans="9:10">
      <c r="I2169" s="40"/>
      <c r="J2169" s="40"/>
    </row>
    <row r="2170" spans="9:10">
      <c r="I2170" s="40"/>
      <c r="J2170" s="40"/>
    </row>
    <row r="2171" spans="9:10">
      <c r="I2171" s="40"/>
      <c r="J2171" s="40"/>
    </row>
    <row r="2172" spans="9:10">
      <c r="I2172" s="40"/>
      <c r="J2172" s="40"/>
    </row>
    <row r="2173" spans="9:10">
      <c r="I2173" s="40"/>
      <c r="J2173" s="40"/>
    </row>
    <row r="2174" spans="9:10">
      <c r="I2174" s="40"/>
      <c r="J2174" s="40"/>
    </row>
    <row r="2175" spans="9:10">
      <c r="I2175" s="40"/>
      <c r="J2175" s="40"/>
    </row>
    <row r="2176" spans="9:10">
      <c r="I2176" s="40"/>
      <c r="J2176" s="40"/>
    </row>
    <row r="2177" spans="9:10">
      <c r="I2177" s="40"/>
      <c r="J2177" s="40"/>
    </row>
    <row r="2178" spans="9:10">
      <c r="I2178" s="40"/>
      <c r="J2178" s="40"/>
    </row>
    <row r="2179" spans="9:10">
      <c r="I2179" s="40"/>
      <c r="J2179" s="40"/>
    </row>
    <row r="2180" spans="9:10">
      <c r="I2180" s="40"/>
      <c r="J2180" s="40"/>
    </row>
    <row r="2181" spans="9:10">
      <c r="I2181" s="40"/>
      <c r="J2181" s="40"/>
    </row>
    <row r="2182" spans="9:10">
      <c r="I2182" s="40"/>
      <c r="J2182" s="40"/>
    </row>
    <row r="2183" spans="9:10">
      <c r="I2183" s="40"/>
      <c r="J2183" s="40"/>
    </row>
    <row r="2184" spans="9:10">
      <c r="I2184" s="40"/>
      <c r="J2184" s="40"/>
    </row>
    <row r="2185" spans="9:10">
      <c r="I2185" s="40"/>
      <c r="J2185" s="40"/>
    </row>
    <row r="2186" spans="9:10">
      <c r="I2186" s="40"/>
      <c r="J2186" s="40"/>
    </row>
    <row r="2187" spans="9:10">
      <c r="I2187" s="40"/>
      <c r="J2187" s="40"/>
    </row>
    <row r="2188" spans="9:10">
      <c r="I2188" s="40"/>
      <c r="J2188" s="40"/>
    </row>
    <row r="2189" spans="9:10">
      <c r="I2189" s="40"/>
      <c r="J2189" s="40"/>
    </row>
    <row r="2190" spans="9:10">
      <c r="I2190" s="40"/>
      <c r="J2190" s="40"/>
    </row>
    <row r="2191" spans="9:10">
      <c r="I2191" s="40"/>
      <c r="J2191" s="40"/>
    </row>
    <row r="2192" spans="9:10">
      <c r="I2192" s="40"/>
      <c r="J2192" s="40"/>
    </row>
    <row r="2193" spans="9:10">
      <c r="I2193" s="40"/>
      <c r="J2193" s="40"/>
    </row>
    <row r="2194" spans="9:10">
      <c r="I2194" s="40"/>
      <c r="J2194" s="40"/>
    </row>
    <row r="2195" spans="9:10">
      <c r="I2195" s="40"/>
      <c r="J2195" s="40"/>
    </row>
    <row r="2196" spans="9:10">
      <c r="I2196" s="40"/>
      <c r="J2196" s="40"/>
    </row>
    <row r="2197" spans="9:10">
      <c r="I2197" s="40"/>
      <c r="J2197" s="40"/>
    </row>
    <row r="2198" spans="9:10">
      <c r="I2198" s="40"/>
      <c r="J2198" s="40"/>
    </row>
    <row r="2199" spans="9:10">
      <c r="I2199" s="40"/>
      <c r="J2199" s="40"/>
    </row>
    <row r="2200" spans="9:10">
      <c r="I2200" s="40"/>
      <c r="J2200" s="40"/>
    </row>
    <row r="2201" spans="9:10">
      <c r="I2201" s="40"/>
      <c r="J2201" s="40"/>
    </row>
    <row r="2202" spans="9:10">
      <c r="I2202" s="40"/>
      <c r="J2202" s="40"/>
    </row>
    <row r="2203" spans="9:10">
      <c r="I2203" s="40"/>
      <c r="J2203" s="40"/>
    </row>
    <row r="2204" spans="9:10">
      <c r="I2204" s="40"/>
      <c r="J2204" s="40"/>
    </row>
    <row r="2205" spans="9:10">
      <c r="I2205" s="40"/>
      <c r="J2205" s="40"/>
    </row>
    <row r="2206" spans="9:10">
      <c r="I2206" s="40"/>
      <c r="J2206" s="40"/>
    </row>
    <row r="2207" spans="9:10">
      <c r="I2207" s="40"/>
      <c r="J2207" s="40"/>
    </row>
    <row r="2208" spans="9:10">
      <c r="I2208" s="40"/>
      <c r="J2208" s="40"/>
    </row>
    <row r="2209" spans="9:10">
      <c r="I2209" s="40"/>
      <c r="J2209" s="40"/>
    </row>
    <row r="2210" spans="9:10">
      <c r="I2210" s="40"/>
      <c r="J2210" s="40"/>
    </row>
    <row r="2211" spans="9:10">
      <c r="I2211" s="40"/>
      <c r="J2211" s="40"/>
    </row>
    <row r="2212" spans="9:10">
      <c r="I2212" s="40"/>
      <c r="J2212" s="40"/>
    </row>
    <row r="2213" spans="9:10">
      <c r="I2213" s="40"/>
      <c r="J2213" s="40"/>
    </row>
    <row r="2214" spans="9:10">
      <c r="I2214" s="40"/>
      <c r="J2214" s="40"/>
    </row>
    <row r="2215" spans="9:10">
      <c r="I2215" s="40"/>
      <c r="J2215" s="40"/>
    </row>
    <row r="2216" spans="9:10">
      <c r="I2216" s="40"/>
      <c r="J2216" s="40"/>
    </row>
    <row r="2217" spans="9:10">
      <c r="I2217" s="40"/>
      <c r="J2217" s="40"/>
    </row>
    <row r="2218" spans="9:10">
      <c r="I2218" s="40"/>
      <c r="J2218" s="40"/>
    </row>
    <row r="2219" spans="9:10">
      <c r="I2219" s="40"/>
      <c r="J2219" s="40"/>
    </row>
    <row r="2220" spans="9:10">
      <c r="I2220" s="40"/>
      <c r="J2220" s="40"/>
    </row>
    <row r="2221" spans="9:10">
      <c r="I2221" s="40"/>
      <c r="J2221" s="40"/>
    </row>
    <row r="2222" spans="9:10">
      <c r="I2222" s="40"/>
      <c r="J2222" s="40"/>
    </row>
    <row r="2223" spans="9:10">
      <c r="I2223" s="40"/>
      <c r="J2223" s="40"/>
    </row>
    <row r="2224" spans="9:10">
      <c r="I2224" s="40"/>
      <c r="J2224" s="40"/>
    </row>
    <row r="2225" spans="9:10">
      <c r="I2225" s="40"/>
      <c r="J2225" s="40"/>
    </row>
    <row r="2226" spans="9:10">
      <c r="I2226" s="40"/>
      <c r="J2226" s="40"/>
    </row>
    <row r="2227" spans="9:10">
      <c r="I2227" s="40"/>
      <c r="J2227" s="40"/>
    </row>
    <row r="2228" spans="9:10">
      <c r="I2228" s="40"/>
      <c r="J2228" s="40"/>
    </row>
    <row r="2229" spans="9:10">
      <c r="I2229" s="40"/>
      <c r="J2229" s="40"/>
    </row>
    <row r="2230" spans="9:10">
      <c r="I2230" s="40"/>
      <c r="J2230" s="40"/>
    </row>
    <row r="2231" spans="9:10">
      <c r="I2231" s="40"/>
      <c r="J2231" s="40"/>
    </row>
    <row r="2232" spans="9:10">
      <c r="I2232" s="40"/>
      <c r="J2232" s="40"/>
    </row>
    <row r="2233" spans="9:10">
      <c r="I2233" s="40"/>
      <c r="J2233" s="40"/>
    </row>
    <row r="2234" spans="9:10">
      <c r="I2234" s="40"/>
      <c r="J2234" s="40"/>
    </row>
    <row r="2235" spans="9:10">
      <c r="I2235" s="40"/>
      <c r="J2235" s="40"/>
    </row>
    <row r="2236" spans="9:10">
      <c r="I2236" s="40"/>
      <c r="J2236" s="40"/>
    </row>
    <row r="2237" spans="9:10">
      <c r="I2237" s="40"/>
      <c r="J2237" s="40"/>
    </row>
    <row r="2238" spans="9:10">
      <c r="I2238" s="40"/>
      <c r="J2238" s="40"/>
    </row>
    <row r="2239" spans="9:10">
      <c r="I2239" s="40"/>
      <c r="J2239" s="40"/>
    </row>
    <row r="2240" spans="9:10">
      <c r="I2240" s="40"/>
      <c r="J2240" s="40"/>
    </row>
    <row r="2241" spans="9:10">
      <c r="I2241" s="40"/>
      <c r="J2241" s="40"/>
    </row>
    <row r="2242" spans="9:10">
      <c r="I2242" s="40"/>
      <c r="J2242" s="40"/>
    </row>
    <row r="2243" spans="9:10">
      <c r="I2243" s="40"/>
      <c r="J2243" s="40"/>
    </row>
    <row r="2244" spans="9:10">
      <c r="I2244" s="40"/>
      <c r="J2244" s="40"/>
    </row>
    <row r="2245" spans="9:10">
      <c r="I2245" s="40"/>
      <c r="J2245" s="40"/>
    </row>
    <row r="2246" spans="9:10">
      <c r="I2246" s="40"/>
      <c r="J2246" s="40"/>
    </row>
    <row r="2247" spans="9:10">
      <c r="I2247" s="40"/>
      <c r="J2247" s="40"/>
    </row>
    <row r="2248" spans="9:10">
      <c r="I2248" s="40"/>
      <c r="J2248" s="40"/>
    </row>
    <row r="2249" spans="9:10">
      <c r="I2249" s="40"/>
      <c r="J2249" s="40"/>
    </row>
    <row r="2250" spans="9:10">
      <c r="I2250" s="40"/>
      <c r="J2250" s="40"/>
    </row>
    <row r="2251" spans="9:10">
      <c r="I2251" s="40"/>
      <c r="J2251" s="40"/>
    </row>
    <row r="2252" spans="9:10">
      <c r="I2252" s="40"/>
      <c r="J2252" s="40"/>
    </row>
    <row r="2253" spans="9:10">
      <c r="I2253" s="40"/>
      <c r="J2253" s="40"/>
    </row>
    <row r="2254" spans="9:10">
      <c r="I2254" s="40"/>
      <c r="J2254" s="40"/>
    </row>
    <row r="2255" spans="9:10">
      <c r="I2255" s="40"/>
      <c r="J2255" s="40"/>
    </row>
    <row r="2256" spans="9:10">
      <c r="I2256" s="40"/>
      <c r="J2256" s="40"/>
    </row>
    <row r="2257" spans="9:10">
      <c r="I2257" s="40"/>
      <c r="J2257" s="40"/>
    </row>
    <row r="2258" spans="9:10">
      <c r="I2258" s="40"/>
      <c r="J2258" s="40"/>
    </row>
    <row r="2259" spans="9:10">
      <c r="I2259" s="40"/>
      <c r="J2259" s="40"/>
    </row>
    <row r="2260" spans="9:10">
      <c r="I2260" s="40"/>
      <c r="J2260" s="40"/>
    </row>
    <row r="2261" spans="9:10">
      <c r="I2261" s="40"/>
      <c r="J2261" s="40"/>
    </row>
    <row r="2262" spans="9:10">
      <c r="I2262" s="40"/>
      <c r="J2262" s="40"/>
    </row>
    <row r="2263" spans="9:10">
      <c r="I2263" s="40"/>
      <c r="J2263" s="40"/>
    </row>
    <row r="2264" spans="9:10">
      <c r="I2264" s="40"/>
      <c r="J2264" s="40"/>
    </row>
    <row r="2265" spans="9:10">
      <c r="I2265" s="40"/>
      <c r="J2265" s="40"/>
    </row>
    <row r="2266" spans="9:10">
      <c r="I2266" s="40"/>
      <c r="J2266" s="40"/>
    </row>
    <row r="2267" spans="9:10">
      <c r="I2267" s="40"/>
      <c r="J2267" s="40"/>
    </row>
    <row r="2268" spans="9:10">
      <c r="I2268" s="40"/>
      <c r="J2268" s="40"/>
    </row>
    <row r="2269" spans="9:10">
      <c r="I2269" s="40"/>
      <c r="J2269" s="40"/>
    </row>
    <row r="2270" spans="9:10">
      <c r="I2270" s="40"/>
      <c r="J2270" s="40"/>
    </row>
    <row r="2271" spans="9:10">
      <c r="I2271" s="40"/>
      <c r="J2271" s="40"/>
    </row>
    <row r="2272" spans="9:10">
      <c r="I2272" s="40"/>
      <c r="J2272" s="40"/>
    </row>
    <row r="2273" spans="9:10">
      <c r="I2273" s="40"/>
      <c r="J2273" s="40"/>
    </row>
    <row r="2274" spans="9:10">
      <c r="I2274" s="40"/>
      <c r="J2274" s="40"/>
    </row>
    <row r="2275" spans="9:10">
      <c r="I2275" s="40"/>
      <c r="J2275" s="40"/>
    </row>
    <row r="2276" spans="9:10">
      <c r="I2276" s="40"/>
      <c r="J2276" s="40"/>
    </row>
    <row r="2277" spans="9:10">
      <c r="I2277" s="40"/>
      <c r="J2277" s="40"/>
    </row>
    <row r="2278" spans="9:10">
      <c r="I2278" s="40"/>
      <c r="J2278" s="40"/>
    </row>
    <row r="2279" spans="9:10">
      <c r="I2279" s="40"/>
      <c r="J2279" s="40"/>
    </row>
    <row r="2280" spans="9:10">
      <c r="I2280" s="40"/>
      <c r="J2280" s="40"/>
    </row>
    <row r="2281" spans="9:10">
      <c r="I2281" s="40"/>
      <c r="J2281" s="40"/>
    </row>
    <row r="2282" spans="9:10">
      <c r="I2282" s="40"/>
      <c r="J2282" s="40"/>
    </row>
    <row r="2283" spans="9:10">
      <c r="I2283" s="40"/>
      <c r="J2283" s="40"/>
    </row>
    <row r="2284" spans="9:10">
      <c r="I2284" s="40"/>
      <c r="J2284" s="40"/>
    </row>
    <row r="2285" spans="9:10">
      <c r="I2285" s="40"/>
      <c r="J2285" s="40"/>
    </row>
    <row r="2286" spans="9:10">
      <c r="I2286" s="40"/>
      <c r="J2286" s="40"/>
    </row>
    <row r="2287" spans="9:10">
      <c r="I2287" s="40"/>
      <c r="J2287" s="40"/>
    </row>
    <row r="2288" spans="9:10">
      <c r="I2288" s="40"/>
      <c r="J2288" s="40"/>
    </row>
    <row r="2289" spans="9:10">
      <c r="I2289" s="40"/>
      <c r="J2289" s="40"/>
    </row>
    <row r="2290" spans="9:10">
      <c r="I2290" s="40"/>
      <c r="J2290" s="40"/>
    </row>
    <row r="2291" spans="9:10">
      <c r="I2291" s="40"/>
      <c r="J2291" s="40"/>
    </row>
    <row r="2292" spans="9:10">
      <c r="I2292" s="40"/>
      <c r="J2292" s="40"/>
    </row>
    <row r="2293" spans="9:10">
      <c r="I2293" s="40"/>
      <c r="J2293" s="40"/>
    </row>
    <row r="2294" spans="9:10">
      <c r="I2294" s="40"/>
      <c r="J2294" s="40"/>
    </row>
    <row r="2295" spans="9:10">
      <c r="I2295" s="40"/>
      <c r="J2295" s="40"/>
    </row>
    <row r="2296" spans="9:10">
      <c r="I2296" s="40"/>
      <c r="J2296" s="40"/>
    </row>
    <row r="2297" spans="9:10">
      <c r="I2297" s="40"/>
      <c r="J2297" s="40"/>
    </row>
    <row r="2298" spans="9:10">
      <c r="I2298" s="40"/>
      <c r="J2298" s="40"/>
    </row>
    <row r="2299" spans="9:10">
      <c r="I2299" s="40"/>
      <c r="J2299" s="40"/>
    </row>
    <row r="2300" spans="9:10">
      <c r="I2300" s="40"/>
      <c r="J2300" s="40"/>
    </row>
    <row r="2301" spans="9:10">
      <c r="I2301" s="40"/>
      <c r="J2301" s="40"/>
    </row>
    <row r="2302" spans="9:10">
      <c r="I2302" s="40"/>
      <c r="J2302" s="40"/>
    </row>
    <row r="2303" spans="9:10">
      <c r="I2303" s="40"/>
      <c r="J2303" s="40"/>
    </row>
    <row r="2304" spans="9:10">
      <c r="I2304" s="40"/>
      <c r="J2304" s="40"/>
    </row>
    <row r="2305" spans="9:10">
      <c r="I2305" s="40"/>
      <c r="J2305" s="40"/>
    </row>
    <row r="2306" spans="9:10">
      <c r="I2306" s="40"/>
      <c r="J2306" s="40"/>
    </row>
    <row r="2307" spans="9:10">
      <c r="I2307" s="40"/>
      <c r="J2307" s="40"/>
    </row>
    <row r="2308" spans="9:10">
      <c r="I2308" s="40"/>
      <c r="J2308" s="40"/>
    </row>
    <row r="2309" spans="9:10">
      <c r="I2309" s="40"/>
      <c r="J2309" s="40"/>
    </row>
    <row r="2310" spans="9:10">
      <c r="I2310" s="40"/>
      <c r="J2310" s="40"/>
    </row>
    <row r="2311" spans="9:10">
      <c r="I2311" s="40"/>
      <c r="J2311" s="40"/>
    </row>
    <row r="2312" spans="9:10">
      <c r="I2312" s="40"/>
      <c r="J2312" s="40"/>
    </row>
    <row r="2313" spans="9:10">
      <c r="I2313" s="40"/>
      <c r="J2313" s="40"/>
    </row>
    <row r="2314" spans="9:10">
      <c r="I2314" s="40"/>
      <c r="J2314" s="40"/>
    </row>
    <row r="2315" spans="9:10">
      <c r="I2315" s="40"/>
      <c r="J2315" s="40"/>
    </row>
    <row r="2316" spans="9:10">
      <c r="I2316" s="40"/>
      <c r="J2316" s="40"/>
    </row>
    <row r="2317" spans="9:10">
      <c r="I2317" s="40"/>
      <c r="J2317" s="40"/>
    </row>
    <row r="2318" spans="9:10">
      <c r="I2318" s="40"/>
      <c r="J2318" s="40"/>
    </row>
    <row r="2319" spans="9:10">
      <c r="I2319" s="40"/>
      <c r="J2319" s="40"/>
    </row>
    <row r="2320" spans="9:10">
      <c r="I2320" s="40"/>
      <c r="J2320" s="40"/>
    </row>
    <row r="2321" spans="9:10">
      <c r="I2321" s="40"/>
      <c r="J2321" s="40"/>
    </row>
    <row r="2322" spans="9:10">
      <c r="I2322" s="40"/>
      <c r="J2322" s="40"/>
    </row>
    <row r="2323" spans="9:10">
      <c r="I2323" s="40"/>
      <c r="J2323" s="40"/>
    </row>
    <row r="2324" spans="9:10">
      <c r="I2324" s="40"/>
      <c r="J2324" s="40"/>
    </row>
    <row r="2325" spans="9:10">
      <c r="I2325" s="40"/>
      <c r="J2325" s="40"/>
    </row>
    <row r="2326" spans="9:10">
      <c r="I2326" s="40"/>
      <c r="J2326" s="40"/>
    </row>
    <row r="2327" spans="9:10">
      <c r="I2327" s="40"/>
      <c r="J2327" s="40"/>
    </row>
    <row r="2328" spans="9:10">
      <c r="I2328" s="40"/>
      <c r="J2328" s="40"/>
    </row>
    <row r="2329" spans="9:10">
      <c r="I2329" s="40"/>
      <c r="J2329" s="40"/>
    </row>
    <row r="2330" spans="9:10">
      <c r="I2330" s="40"/>
      <c r="J2330" s="40"/>
    </row>
    <row r="2331" spans="9:10">
      <c r="I2331" s="40"/>
      <c r="J2331" s="40"/>
    </row>
    <row r="2332" spans="9:10">
      <c r="I2332" s="40"/>
      <c r="J2332" s="40"/>
    </row>
    <row r="2333" spans="9:10">
      <c r="I2333" s="40"/>
      <c r="J2333" s="40"/>
    </row>
    <row r="2334" spans="9:10">
      <c r="I2334" s="40"/>
      <c r="J2334" s="40"/>
    </row>
    <row r="2335" spans="9:10">
      <c r="I2335" s="40"/>
      <c r="J2335" s="40"/>
    </row>
    <row r="2336" spans="9:10">
      <c r="I2336" s="40"/>
      <c r="J2336" s="40"/>
    </row>
    <row r="2337" spans="9:10">
      <c r="I2337" s="40"/>
      <c r="J2337" s="40"/>
    </row>
    <row r="2338" spans="9:10">
      <c r="I2338" s="40"/>
      <c r="J2338" s="40"/>
    </row>
    <row r="2339" spans="9:10">
      <c r="I2339" s="40"/>
      <c r="J2339" s="40"/>
    </row>
    <row r="2340" spans="9:10">
      <c r="I2340" s="40"/>
      <c r="J2340" s="40"/>
    </row>
    <row r="2341" spans="9:10">
      <c r="I2341" s="40"/>
      <c r="J2341" s="40"/>
    </row>
    <row r="2342" spans="9:10">
      <c r="I2342" s="40"/>
      <c r="J2342" s="40"/>
    </row>
    <row r="2343" spans="9:10">
      <c r="I2343" s="40"/>
      <c r="J2343" s="40"/>
    </row>
    <row r="2344" spans="9:10">
      <c r="I2344" s="40"/>
      <c r="J2344" s="40"/>
    </row>
    <row r="2345" spans="9:10">
      <c r="I2345" s="40"/>
      <c r="J2345" s="40"/>
    </row>
    <row r="2346" spans="9:10">
      <c r="I2346" s="40"/>
      <c r="J2346" s="40"/>
    </row>
    <row r="2347" spans="9:10">
      <c r="I2347" s="40"/>
      <c r="J2347" s="40"/>
    </row>
    <row r="2348" spans="9:10">
      <c r="I2348" s="40"/>
      <c r="J2348" s="40"/>
    </row>
    <row r="2349" spans="9:10">
      <c r="I2349" s="40"/>
      <c r="J2349" s="40"/>
    </row>
    <row r="2350" spans="9:10">
      <c r="I2350" s="40"/>
      <c r="J2350" s="40"/>
    </row>
    <row r="2351" spans="9:10">
      <c r="I2351" s="40"/>
      <c r="J2351" s="40"/>
    </row>
    <row r="2352" spans="9:10">
      <c r="I2352" s="40"/>
      <c r="J2352" s="40"/>
    </row>
    <row r="2353" spans="9:10">
      <c r="I2353" s="40"/>
      <c r="J2353" s="40"/>
    </row>
    <row r="2354" spans="9:10">
      <c r="I2354" s="40"/>
      <c r="J2354" s="40"/>
    </row>
    <row r="2355" spans="9:10">
      <c r="I2355" s="40"/>
      <c r="J2355" s="40"/>
    </row>
    <row r="2356" spans="9:10">
      <c r="I2356" s="40"/>
      <c r="J2356" s="40"/>
    </row>
    <row r="2357" spans="9:10">
      <c r="I2357" s="40"/>
      <c r="J2357" s="40"/>
    </row>
    <row r="2358" spans="9:10">
      <c r="I2358" s="40"/>
      <c r="J2358" s="40"/>
    </row>
    <row r="2359" spans="9:10">
      <c r="I2359" s="40"/>
      <c r="J2359" s="40"/>
    </row>
    <row r="2360" spans="9:10">
      <c r="I2360" s="40"/>
      <c r="J2360" s="40"/>
    </row>
    <row r="2361" spans="9:10">
      <c r="I2361" s="40"/>
      <c r="J2361" s="40"/>
    </row>
    <row r="2362" spans="9:10">
      <c r="I2362" s="40"/>
      <c r="J2362" s="40"/>
    </row>
    <row r="2363" spans="9:10">
      <c r="I2363" s="40"/>
      <c r="J2363" s="40"/>
    </row>
    <row r="2364" spans="9:10">
      <c r="I2364" s="40"/>
      <c r="J2364" s="40"/>
    </row>
    <row r="2365" spans="9:10">
      <c r="I2365" s="40"/>
      <c r="J2365" s="40"/>
    </row>
    <row r="2366" spans="9:10">
      <c r="I2366" s="40"/>
      <c r="J2366" s="40"/>
    </row>
    <row r="2367" spans="9:10">
      <c r="I2367" s="40"/>
      <c r="J2367" s="40"/>
    </row>
    <row r="2368" spans="9:10">
      <c r="I2368" s="40"/>
      <c r="J2368" s="40"/>
    </row>
    <row r="2369" spans="9:10">
      <c r="I2369" s="40"/>
      <c r="J2369" s="40"/>
    </row>
    <row r="2370" spans="9:10">
      <c r="I2370" s="40"/>
      <c r="J2370" s="40"/>
    </row>
    <row r="2371" spans="9:10">
      <c r="I2371" s="40"/>
      <c r="J2371" s="40"/>
    </row>
    <row r="2372" spans="9:10">
      <c r="I2372" s="40"/>
      <c r="J2372" s="40"/>
    </row>
    <row r="2373" spans="9:10">
      <c r="I2373" s="40"/>
      <c r="J2373" s="40"/>
    </row>
    <row r="2374" spans="9:10">
      <c r="I2374" s="40"/>
      <c r="J2374" s="40"/>
    </row>
    <row r="2375" spans="9:10">
      <c r="I2375" s="40"/>
      <c r="J2375" s="40"/>
    </row>
    <row r="2376" spans="9:10">
      <c r="I2376" s="40"/>
      <c r="J2376" s="40"/>
    </row>
    <row r="2377" spans="9:10">
      <c r="I2377" s="40"/>
      <c r="J2377" s="40"/>
    </row>
    <row r="2378" spans="9:10">
      <c r="I2378" s="40"/>
      <c r="J2378" s="40"/>
    </row>
    <row r="2379" spans="9:10">
      <c r="I2379" s="40"/>
      <c r="J2379" s="40"/>
    </row>
    <row r="2380" spans="9:10">
      <c r="I2380" s="40"/>
      <c r="J2380" s="40"/>
    </row>
    <row r="2381" spans="9:10">
      <c r="I2381" s="40"/>
      <c r="J2381" s="40"/>
    </row>
    <row r="2382" spans="9:10">
      <c r="I2382" s="40"/>
      <c r="J2382" s="40"/>
    </row>
    <row r="2383" spans="9:10">
      <c r="I2383" s="40"/>
      <c r="J2383" s="40"/>
    </row>
    <row r="2384" spans="9:10">
      <c r="I2384" s="40"/>
      <c r="J2384" s="40"/>
    </row>
    <row r="2385" spans="9:10">
      <c r="I2385" s="40"/>
      <c r="J2385" s="40"/>
    </row>
    <row r="2386" spans="9:10">
      <c r="I2386" s="40"/>
      <c r="J2386" s="40"/>
    </row>
    <row r="2387" spans="9:10">
      <c r="I2387" s="40"/>
      <c r="J2387" s="40"/>
    </row>
    <row r="2388" spans="9:10">
      <c r="I2388" s="40"/>
      <c r="J2388" s="40"/>
    </row>
    <row r="2389" spans="9:10">
      <c r="I2389" s="40"/>
      <c r="J2389" s="40"/>
    </row>
    <row r="2390" spans="9:10">
      <c r="I2390" s="40"/>
      <c r="J2390" s="40"/>
    </row>
    <row r="2391" spans="9:10">
      <c r="I2391" s="40"/>
      <c r="J2391" s="40"/>
    </row>
    <row r="2392" spans="9:10">
      <c r="I2392" s="40"/>
      <c r="J2392" s="40"/>
    </row>
    <row r="2393" spans="9:10">
      <c r="I2393" s="40"/>
      <c r="J2393" s="40"/>
    </row>
    <row r="2394" spans="9:10">
      <c r="I2394" s="40"/>
      <c r="J2394" s="40"/>
    </row>
    <row r="2395" spans="9:10">
      <c r="I2395" s="40"/>
      <c r="J2395" s="40"/>
    </row>
    <row r="2396" spans="9:10">
      <c r="I2396" s="40"/>
      <c r="J2396" s="40"/>
    </row>
    <row r="2397" spans="9:10">
      <c r="I2397" s="40"/>
      <c r="J2397" s="40"/>
    </row>
    <row r="2398" spans="9:10">
      <c r="I2398" s="40"/>
      <c r="J2398" s="40"/>
    </row>
    <row r="2399" spans="9:10">
      <c r="I2399" s="40"/>
      <c r="J2399" s="40"/>
    </row>
    <row r="2400" spans="9:10">
      <c r="I2400" s="40"/>
      <c r="J2400" s="40"/>
    </row>
    <row r="2401" spans="9:10">
      <c r="I2401" s="40"/>
      <c r="J2401" s="40"/>
    </row>
    <row r="2402" spans="9:10">
      <c r="I2402" s="40"/>
      <c r="J2402" s="40"/>
    </row>
    <row r="2403" spans="9:10">
      <c r="I2403" s="40"/>
      <c r="J2403" s="40"/>
    </row>
    <row r="2404" spans="9:10">
      <c r="I2404" s="40"/>
      <c r="J2404" s="40"/>
    </row>
    <row r="2405" spans="9:10">
      <c r="I2405" s="40"/>
      <c r="J2405" s="40"/>
    </row>
    <row r="2406" spans="9:10">
      <c r="I2406" s="40"/>
      <c r="J2406" s="40"/>
    </row>
    <row r="2407" spans="9:10">
      <c r="I2407" s="40"/>
      <c r="J2407" s="40"/>
    </row>
    <row r="2408" spans="9:10">
      <c r="I2408" s="40"/>
      <c r="J2408" s="40"/>
    </row>
    <row r="2409" spans="9:10">
      <c r="I2409" s="40"/>
      <c r="J2409" s="40"/>
    </row>
    <row r="2410" spans="9:10">
      <c r="I2410" s="40"/>
      <c r="J2410" s="40"/>
    </row>
    <row r="2411" spans="9:10">
      <c r="I2411" s="40"/>
      <c r="J2411" s="40"/>
    </row>
    <row r="2412" spans="9:10">
      <c r="I2412" s="40"/>
      <c r="J2412" s="40"/>
    </row>
    <row r="2413" spans="9:10">
      <c r="I2413" s="40"/>
      <c r="J2413" s="40"/>
    </row>
    <row r="2414" spans="9:10">
      <c r="I2414" s="40"/>
      <c r="J2414" s="40"/>
    </row>
    <row r="2415" spans="9:10">
      <c r="I2415" s="40"/>
      <c r="J2415" s="40"/>
    </row>
    <row r="2416" spans="9:10">
      <c r="I2416" s="40"/>
      <c r="J2416" s="40"/>
    </row>
    <row r="2417" spans="9:10">
      <c r="I2417" s="40"/>
      <c r="J2417" s="40"/>
    </row>
    <row r="2418" spans="9:10">
      <c r="I2418" s="40"/>
      <c r="J2418" s="40"/>
    </row>
    <row r="2419" spans="9:10">
      <c r="I2419" s="40"/>
      <c r="J2419" s="40"/>
    </row>
    <row r="2420" spans="9:10">
      <c r="I2420" s="40"/>
      <c r="J2420" s="40"/>
    </row>
    <row r="2421" spans="9:10">
      <c r="I2421" s="40"/>
      <c r="J2421" s="40"/>
    </row>
    <row r="2422" spans="9:10">
      <c r="I2422" s="40"/>
      <c r="J2422" s="40"/>
    </row>
    <row r="2423" spans="9:10">
      <c r="I2423" s="40"/>
      <c r="J2423" s="40"/>
    </row>
    <row r="2424" spans="9:10">
      <c r="I2424" s="40"/>
      <c r="J2424" s="40"/>
    </row>
    <row r="2425" spans="9:10">
      <c r="I2425" s="40"/>
      <c r="J2425" s="40"/>
    </row>
    <row r="2426" spans="9:10">
      <c r="I2426" s="40"/>
      <c r="J2426" s="40"/>
    </row>
    <row r="2427" spans="9:10">
      <c r="I2427" s="40"/>
      <c r="J2427" s="40"/>
    </row>
    <row r="2428" spans="9:10">
      <c r="I2428" s="40"/>
      <c r="J2428" s="40"/>
    </row>
    <row r="2429" spans="9:10">
      <c r="I2429" s="40"/>
      <c r="J2429" s="40"/>
    </row>
    <row r="2430" spans="9:10">
      <c r="I2430" s="40"/>
      <c r="J2430" s="40"/>
    </row>
    <row r="2431" spans="9:10">
      <c r="I2431" s="40"/>
      <c r="J2431" s="40"/>
    </row>
    <row r="2432" spans="9:10">
      <c r="I2432" s="40"/>
      <c r="J2432" s="40"/>
    </row>
    <row r="2433" spans="9:10">
      <c r="I2433" s="40"/>
      <c r="J2433" s="40"/>
    </row>
    <row r="2434" spans="9:10">
      <c r="I2434" s="40"/>
      <c r="J2434" s="40"/>
    </row>
    <row r="2435" spans="9:10">
      <c r="I2435" s="40"/>
      <c r="J2435" s="40"/>
    </row>
    <row r="2436" spans="9:10">
      <c r="I2436" s="40"/>
      <c r="J2436" s="40"/>
    </row>
    <row r="2437" spans="9:10">
      <c r="I2437" s="40"/>
      <c r="J2437" s="40"/>
    </row>
    <row r="2438" spans="9:10">
      <c r="I2438" s="40"/>
      <c r="J2438" s="40"/>
    </row>
    <row r="2439" spans="9:10">
      <c r="I2439" s="40"/>
      <c r="J2439" s="40"/>
    </row>
    <row r="2440" spans="9:10">
      <c r="I2440" s="40"/>
      <c r="J2440" s="40"/>
    </row>
    <row r="2441" spans="9:10">
      <c r="I2441" s="40"/>
      <c r="J2441" s="40"/>
    </row>
    <row r="2442" spans="9:10">
      <c r="I2442" s="40"/>
      <c r="J2442" s="40"/>
    </row>
    <row r="2443" spans="9:10">
      <c r="I2443" s="40"/>
      <c r="J2443" s="40"/>
    </row>
    <row r="2444" spans="9:10">
      <c r="I2444" s="40"/>
      <c r="J2444" s="40"/>
    </row>
    <row r="2445" spans="9:10">
      <c r="I2445" s="40"/>
      <c r="J2445" s="40"/>
    </row>
    <row r="2446" spans="9:10">
      <c r="I2446" s="40"/>
      <c r="J2446" s="40"/>
    </row>
    <row r="2447" spans="9:10">
      <c r="I2447" s="40"/>
      <c r="J2447" s="40"/>
    </row>
    <row r="2448" spans="9:10">
      <c r="I2448" s="40"/>
      <c r="J2448" s="40"/>
    </row>
    <row r="2449" spans="9:10">
      <c r="I2449" s="40"/>
      <c r="J2449" s="40"/>
    </row>
    <row r="2450" spans="9:10">
      <c r="I2450" s="40"/>
      <c r="J2450" s="40"/>
    </row>
    <row r="2451" spans="9:10">
      <c r="I2451" s="40"/>
      <c r="J2451" s="40"/>
    </row>
    <row r="2452" spans="9:10">
      <c r="I2452" s="40"/>
      <c r="J2452" s="40"/>
    </row>
    <row r="2453" spans="9:10">
      <c r="I2453" s="40"/>
      <c r="J2453" s="40"/>
    </row>
    <row r="2454" spans="9:10">
      <c r="I2454" s="40"/>
      <c r="J2454" s="40"/>
    </row>
    <row r="2455" spans="9:10">
      <c r="I2455" s="40"/>
      <c r="J2455" s="40"/>
    </row>
    <row r="2456" spans="9:10">
      <c r="I2456" s="40"/>
      <c r="J2456" s="40"/>
    </row>
    <row r="2457" spans="9:10">
      <c r="I2457" s="40"/>
      <c r="J2457" s="40"/>
    </row>
    <row r="2458" spans="9:10">
      <c r="I2458" s="40"/>
      <c r="J2458" s="40"/>
    </row>
    <row r="2459" spans="9:10">
      <c r="I2459" s="40"/>
      <c r="J2459" s="40"/>
    </row>
    <row r="2460" spans="9:10">
      <c r="I2460" s="40"/>
      <c r="J2460" s="40"/>
    </row>
    <row r="2461" spans="9:10">
      <c r="I2461" s="40"/>
      <c r="J2461" s="40"/>
    </row>
    <row r="2462" spans="9:10">
      <c r="I2462" s="40"/>
      <c r="J2462" s="40"/>
    </row>
    <row r="2463" spans="9:10">
      <c r="I2463" s="40"/>
      <c r="J2463" s="40"/>
    </row>
    <row r="2464" spans="9:10">
      <c r="I2464" s="40"/>
      <c r="J2464" s="40"/>
    </row>
    <row r="2465" spans="9:10">
      <c r="I2465" s="40"/>
      <c r="J2465" s="40"/>
    </row>
    <row r="2466" spans="9:10">
      <c r="I2466" s="40"/>
      <c r="J2466" s="40"/>
    </row>
    <row r="2467" spans="9:10">
      <c r="I2467" s="40"/>
      <c r="J2467" s="40"/>
    </row>
    <row r="2468" spans="9:10">
      <c r="I2468" s="40"/>
      <c r="J2468" s="40"/>
    </row>
    <row r="2469" spans="9:10">
      <c r="I2469" s="40"/>
      <c r="J2469" s="40"/>
    </row>
    <row r="2470" spans="9:10">
      <c r="I2470" s="40"/>
      <c r="J2470" s="40"/>
    </row>
    <row r="2471" spans="9:10">
      <c r="I2471" s="40"/>
      <c r="J2471" s="40"/>
    </row>
    <row r="2472" spans="9:10">
      <c r="I2472" s="40"/>
      <c r="J2472" s="40"/>
    </row>
    <row r="2473" spans="9:10">
      <c r="I2473" s="40"/>
      <c r="J2473" s="40"/>
    </row>
    <row r="2474" spans="9:10">
      <c r="I2474" s="40"/>
      <c r="J2474" s="40"/>
    </row>
    <row r="2475" spans="9:10">
      <c r="I2475" s="40"/>
      <c r="J2475" s="40"/>
    </row>
    <row r="2476" spans="9:10">
      <c r="I2476" s="40"/>
      <c r="J2476" s="40"/>
    </row>
    <row r="2477" spans="9:10">
      <c r="I2477" s="40"/>
      <c r="J2477" s="40"/>
    </row>
    <row r="2478" spans="9:10">
      <c r="I2478" s="40"/>
      <c r="J2478" s="40"/>
    </row>
    <row r="2479" spans="9:10">
      <c r="I2479" s="40"/>
      <c r="J2479" s="40"/>
    </row>
    <row r="2480" spans="9:10">
      <c r="I2480" s="40"/>
      <c r="J2480" s="40"/>
    </row>
    <row r="2481" spans="9:10">
      <c r="I2481" s="40"/>
      <c r="J2481" s="40"/>
    </row>
    <row r="2482" spans="9:10">
      <c r="I2482" s="40"/>
      <c r="J2482" s="40"/>
    </row>
    <row r="2483" spans="9:10">
      <c r="I2483" s="40"/>
      <c r="J2483" s="40"/>
    </row>
    <row r="2484" spans="9:10">
      <c r="I2484" s="40"/>
      <c r="J2484" s="40"/>
    </row>
    <row r="2485" spans="9:10">
      <c r="I2485" s="40"/>
      <c r="J2485" s="40"/>
    </row>
    <row r="2486" spans="9:10">
      <c r="I2486" s="40"/>
      <c r="J2486" s="40"/>
    </row>
    <row r="2487" spans="9:10">
      <c r="I2487" s="40"/>
      <c r="J2487" s="40"/>
    </row>
    <row r="2488" spans="9:10">
      <c r="I2488" s="40"/>
      <c r="J2488" s="40"/>
    </row>
    <row r="2489" spans="9:10">
      <c r="I2489" s="40"/>
      <c r="J2489" s="40"/>
    </row>
    <row r="2490" spans="9:10">
      <c r="I2490" s="40"/>
      <c r="J2490" s="40"/>
    </row>
    <row r="2491" spans="9:10">
      <c r="I2491" s="40"/>
      <c r="J2491" s="40"/>
    </row>
    <row r="2492" spans="9:10">
      <c r="I2492" s="40"/>
      <c r="J2492" s="40"/>
    </row>
    <row r="2493" spans="9:10">
      <c r="I2493" s="40"/>
      <c r="J2493" s="40"/>
    </row>
    <row r="2494" spans="9:10">
      <c r="I2494" s="40"/>
      <c r="J2494" s="40"/>
    </row>
    <row r="2495" spans="9:10">
      <c r="I2495" s="40"/>
      <c r="J2495" s="40"/>
    </row>
    <row r="2496" spans="9:10">
      <c r="I2496" s="40"/>
      <c r="J2496" s="40"/>
    </row>
    <row r="2497" spans="9:10">
      <c r="I2497" s="40"/>
      <c r="J2497" s="40"/>
    </row>
    <row r="2498" spans="9:10">
      <c r="I2498" s="40"/>
      <c r="J2498" s="40"/>
    </row>
    <row r="2499" spans="9:10">
      <c r="I2499" s="40"/>
      <c r="J2499" s="40"/>
    </row>
    <row r="2500" spans="9:10">
      <c r="I2500" s="40"/>
      <c r="J2500" s="40"/>
    </row>
    <row r="2501" spans="9:10">
      <c r="I2501" s="40"/>
      <c r="J2501" s="40"/>
    </row>
    <row r="2502" spans="9:10">
      <c r="I2502" s="40"/>
      <c r="J2502" s="40"/>
    </row>
    <row r="2503" spans="9:10">
      <c r="I2503" s="40"/>
      <c r="J2503" s="40"/>
    </row>
    <row r="2504" spans="9:10">
      <c r="I2504" s="40"/>
      <c r="J2504" s="40"/>
    </row>
    <row r="2505" spans="9:10">
      <c r="I2505" s="40"/>
      <c r="J2505" s="40"/>
    </row>
    <row r="2506" spans="9:10">
      <c r="I2506" s="40"/>
      <c r="J2506" s="40"/>
    </row>
    <row r="2507" spans="9:10">
      <c r="I2507" s="40"/>
      <c r="J2507" s="40"/>
    </row>
    <row r="2508" spans="9:10">
      <c r="I2508" s="40"/>
      <c r="J2508" s="40"/>
    </row>
    <row r="2509" spans="9:10">
      <c r="I2509" s="40"/>
      <c r="J2509" s="40"/>
    </row>
    <row r="2510" spans="9:10">
      <c r="I2510" s="40"/>
      <c r="J2510" s="40"/>
    </row>
    <row r="2511" spans="9:10">
      <c r="I2511" s="40"/>
      <c r="J2511" s="40"/>
    </row>
    <row r="2512" spans="9:10">
      <c r="I2512" s="40"/>
      <c r="J2512" s="40"/>
    </row>
    <row r="2513" spans="9:10">
      <c r="I2513" s="40"/>
      <c r="J2513" s="40"/>
    </row>
    <row r="2514" spans="9:10">
      <c r="I2514" s="40"/>
      <c r="J2514" s="40"/>
    </row>
    <row r="2515" spans="9:10">
      <c r="I2515" s="40"/>
      <c r="J2515" s="40"/>
    </row>
    <row r="2516" spans="9:10">
      <c r="I2516" s="40"/>
      <c r="J2516" s="40"/>
    </row>
    <row r="2517" spans="9:10">
      <c r="I2517" s="40"/>
      <c r="J2517" s="40"/>
    </row>
    <row r="2518" spans="9:10">
      <c r="I2518" s="40"/>
      <c r="J2518" s="40"/>
    </row>
    <row r="2519" spans="9:10">
      <c r="I2519" s="40"/>
      <c r="J2519" s="40"/>
    </row>
    <row r="2520" spans="9:10">
      <c r="I2520" s="40"/>
      <c r="J2520" s="40"/>
    </row>
    <row r="2521" spans="9:10">
      <c r="I2521" s="40"/>
      <c r="J2521" s="40"/>
    </row>
    <row r="2522" spans="9:10">
      <c r="I2522" s="40"/>
      <c r="J2522" s="40"/>
    </row>
    <row r="2523" spans="9:10">
      <c r="I2523" s="40"/>
      <c r="J2523" s="40"/>
    </row>
    <row r="2524" spans="9:10">
      <c r="I2524" s="40"/>
      <c r="J2524" s="40"/>
    </row>
    <row r="2525" spans="9:10">
      <c r="I2525" s="40"/>
      <c r="J2525" s="40"/>
    </row>
    <row r="2526" spans="9:10">
      <c r="I2526" s="40"/>
      <c r="J2526" s="40"/>
    </row>
    <row r="2527" spans="9:10">
      <c r="I2527" s="40"/>
      <c r="J2527" s="40"/>
    </row>
    <row r="2528" spans="9:10">
      <c r="I2528" s="40"/>
      <c r="J2528" s="40"/>
    </row>
    <row r="2529" spans="9:10">
      <c r="I2529" s="40"/>
      <c r="J2529" s="40"/>
    </row>
    <row r="2530" spans="9:10">
      <c r="I2530" s="40"/>
      <c r="J2530" s="40"/>
    </row>
    <row r="2531" spans="9:10">
      <c r="I2531" s="40"/>
      <c r="J2531" s="40"/>
    </row>
    <row r="2532" spans="9:10">
      <c r="I2532" s="40"/>
      <c r="J2532" s="40"/>
    </row>
    <row r="2533" spans="9:10">
      <c r="I2533" s="40"/>
      <c r="J2533" s="40"/>
    </row>
    <row r="2534" spans="9:10">
      <c r="I2534" s="40"/>
      <c r="J2534" s="40"/>
    </row>
    <row r="2535" spans="9:10">
      <c r="I2535" s="40"/>
      <c r="J2535" s="40"/>
    </row>
    <row r="2536" spans="9:10">
      <c r="I2536" s="40"/>
      <c r="J2536" s="40"/>
    </row>
    <row r="2537" spans="9:10">
      <c r="I2537" s="40"/>
      <c r="J2537" s="40"/>
    </row>
    <row r="2538" spans="9:10">
      <c r="I2538" s="40"/>
      <c r="J2538" s="40"/>
    </row>
    <row r="2539" spans="9:10">
      <c r="I2539" s="40"/>
      <c r="J2539" s="40"/>
    </row>
    <row r="2540" spans="9:10">
      <c r="I2540" s="40"/>
      <c r="J2540" s="40"/>
    </row>
    <row r="2541" spans="9:10">
      <c r="I2541" s="40"/>
      <c r="J2541" s="40"/>
    </row>
    <row r="2542" spans="9:10">
      <c r="I2542" s="40"/>
      <c r="J2542" s="40"/>
    </row>
    <row r="2543" spans="9:10">
      <c r="I2543" s="40"/>
      <c r="J2543" s="40"/>
    </row>
    <row r="2544" spans="9:10">
      <c r="I2544" s="40"/>
      <c r="J2544" s="40"/>
    </row>
    <row r="2545" spans="9:10">
      <c r="I2545" s="40"/>
      <c r="J2545" s="40"/>
    </row>
    <row r="2546" spans="9:10">
      <c r="I2546" s="40"/>
      <c r="J2546" s="40"/>
    </row>
    <row r="2547" spans="9:10">
      <c r="I2547" s="40"/>
      <c r="J2547" s="40"/>
    </row>
    <row r="2548" spans="9:10">
      <c r="I2548" s="40"/>
      <c r="J2548" s="40"/>
    </row>
    <row r="2549" spans="9:10">
      <c r="I2549" s="40"/>
      <c r="J2549" s="40"/>
    </row>
    <row r="2550" spans="9:10">
      <c r="I2550" s="40"/>
      <c r="J2550" s="40"/>
    </row>
    <row r="2551" spans="9:10">
      <c r="I2551" s="40"/>
      <c r="J2551" s="40"/>
    </row>
    <row r="2552" spans="9:10">
      <c r="I2552" s="40"/>
      <c r="J2552" s="40"/>
    </row>
    <row r="2553" spans="9:10">
      <c r="I2553" s="40"/>
      <c r="J2553" s="40"/>
    </row>
    <row r="2554" spans="9:10">
      <c r="I2554" s="40"/>
      <c r="J2554" s="40"/>
    </row>
    <row r="2555" spans="9:10">
      <c r="I2555" s="40"/>
      <c r="J2555" s="40"/>
    </row>
    <row r="2556" spans="9:10">
      <c r="I2556" s="40"/>
      <c r="J2556" s="40"/>
    </row>
    <row r="2557" spans="9:10">
      <c r="I2557" s="40"/>
      <c r="J2557" s="40"/>
    </row>
    <row r="2558" spans="9:10">
      <c r="I2558" s="40"/>
      <c r="J2558" s="40"/>
    </row>
    <row r="2559" spans="9:10">
      <c r="I2559" s="40"/>
      <c r="J2559" s="40"/>
    </row>
    <row r="2560" spans="9:10">
      <c r="I2560" s="40"/>
      <c r="J2560" s="40"/>
    </row>
    <row r="2561" spans="9:10">
      <c r="I2561" s="40"/>
      <c r="J2561" s="40"/>
    </row>
    <row r="2562" spans="9:10">
      <c r="I2562" s="40"/>
      <c r="J2562" s="40"/>
    </row>
    <row r="2563" spans="9:10">
      <c r="I2563" s="40"/>
      <c r="J2563" s="40"/>
    </row>
    <row r="2564" spans="9:10">
      <c r="I2564" s="40"/>
      <c r="J2564" s="40"/>
    </row>
    <row r="2565" spans="9:10">
      <c r="I2565" s="40"/>
      <c r="J2565" s="40"/>
    </row>
    <row r="2566" spans="9:10">
      <c r="I2566" s="40"/>
      <c r="J2566" s="40"/>
    </row>
    <row r="2567" spans="9:10">
      <c r="I2567" s="40"/>
      <c r="J2567" s="40"/>
    </row>
    <row r="2568" spans="9:10">
      <c r="I2568" s="40"/>
      <c r="J2568" s="40"/>
    </row>
    <row r="2569" spans="9:10">
      <c r="I2569" s="40"/>
      <c r="J2569" s="40"/>
    </row>
    <row r="2570" spans="9:10">
      <c r="I2570" s="40"/>
      <c r="J2570" s="40"/>
    </row>
    <row r="2571" spans="9:10">
      <c r="I2571" s="40"/>
      <c r="J2571" s="40"/>
    </row>
    <row r="2572" spans="9:10">
      <c r="I2572" s="40"/>
      <c r="J2572" s="40"/>
    </row>
    <row r="2573" spans="9:10">
      <c r="I2573" s="40"/>
      <c r="J2573" s="40"/>
    </row>
    <row r="2574" spans="9:10">
      <c r="I2574" s="40"/>
      <c r="J2574" s="40"/>
    </row>
    <row r="2575" spans="9:10">
      <c r="I2575" s="40"/>
      <c r="J2575" s="40"/>
    </row>
    <row r="2576" spans="9:10">
      <c r="I2576" s="40"/>
      <c r="J2576" s="40"/>
    </row>
    <row r="2577" spans="9:10">
      <c r="I2577" s="40"/>
      <c r="J2577" s="40"/>
    </row>
    <row r="2578" spans="9:10">
      <c r="I2578" s="40"/>
      <c r="J2578" s="40"/>
    </row>
    <row r="2579" spans="9:10">
      <c r="I2579" s="40"/>
      <c r="J2579" s="40"/>
    </row>
    <row r="2580" spans="9:10">
      <c r="I2580" s="40"/>
      <c r="J2580" s="40"/>
    </row>
    <row r="2581" spans="9:10">
      <c r="I2581" s="40"/>
      <c r="J2581" s="40"/>
    </row>
    <row r="2582" spans="9:10">
      <c r="I2582" s="40"/>
      <c r="J2582" s="40"/>
    </row>
    <row r="2583" spans="9:10">
      <c r="I2583" s="40"/>
      <c r="J2583" s="40"/>
    </row>
    <row r="2584" spans="9:10">
      <c r="I2584" s="40"/>
      <c r="J2584" s="40"/>
    </row>
    <row r="2585" spans="9:10">
      <c r="I2585" s="40"/>
      <c r="J2585" s="40"/>
    </row>
    <row r="2586" spans="9:10">
      <c r="I2586" s="40"/>
      <c r="J2586" s="40"/>
    </row>
    <row r="2587" spans="9:10">
      <c r="I2587" s="40"/>
      <c r="J2587" s="40"/>
    </row>
    <row r="2588" spans="9:10">
      <c r="I2588" s="40"/>
      <c r="J2588" s="40"/>
    </row>
    <row r="2589" spans="9:10">
      <c r="I2589" s="40"/>
      <c r="J2589" s="40"/>
    </row>
    <row r="2590" spans="9:10">
      <c r="I2590" s="40"/>
      <c r="J2590" s="40"/>
    </row>
    <row r="2591" spans="9:10">
      <c r="I2591" s="40"/>
      <c r="J2591" s="40"/>
    </row>
    <row r="2592" spans="9:10">
      <c r="I2592" s="40"/>
      <c r="J2592" s="40"/>
    </row>
    <row r="2593" spans="9:10">
      <c r="I2593" s="40"/>
      <c r="J2593" s="40"/>
    </row>
    <row r="2594" spans="9:10">
      <c r="I2594" s="40"/>
      <c r="J2594" s="40"/>
    </row>
    <row r="2595" spans="9:10">
      <c r="I2595" s="40"/>
      <c r="J2595" s="40"/>
    </row>
    <row r="2596" spans="9:10">
      <c r="I2596" s="40"/>
      <c r="J2596" s="40"/>
    </row>
    <row r="2597" spans="9:10">
      <c r="I2597" s="40"/>
      <c r="J2597" s="40"/>
    </row>
    <row r="2598" spans="9:10">
      <c r="I2598" s="40"/>
      <c r="J2598" s="40"/>
    </row>
    <row r="2599" spans="9:10">
      <c r="I2599" s="40"/>
      <c r="J2599" s="40"/>
    </row>
    <row r="2600" spans="9:10">
      <c r="I2600" s="40"/>
      <c r="J2600" s="40"/>
    </row>
    <row r="2601" spans="9:10">
      <c r="I2601" s="40"/>
      <c r="J2601" s="40"/>
    </row>
    <row r="2602" spans="9:10">
      <c r="I2602" s="40"/>
      <c r="J2602" s="40"/>
    </row>
    <row r="2603" spans="9:10">
      <c r="I2603" s="40"/>
      <c r="J2603" s="40"/>
    </row>
    <row r="2604" spans="9:10">
      <c r="I2604" s="40"/>
      <c r="J2604" s="40"/>
    </row>
    <row r="2605" spans="9:10">
      <c r="I2605" s="40"/>
      <c r="J2605" s="40"/>
    </row>
    <row r="2606" spans="9:10">
      <c r="I2606" s="40"/>
      <c r="J2606" s="40"/>
    </row>
    <row r="2607" spans="9:10">
      <c r="I2607" s="40"/>
      <c r="J2607" s="40"/>
    </row>
    <row r="2608" spans="9:10">
      <c r="I2608" s="40"/>
      <c r="J2608" s="40"/>
    </row>
    <row r="2609" spans="9:10">
      <c r="I2609" s="40"/>
      <c r="J2609" s="40"/>
    </row>
    <row r="2610" spans="9:10">
      <c r="I2610" s="40"/>
      <c r="J2610" s="40"/>
    </row>
    <row r="2611" spans="9:10">
      <c r="I2611" s="40"/>
      <c r="J2611" s="40"/>
    </row>
    <row r="2612" spans="9:10">
      <c r="I2612" s="40"/>
      <c r="J2612" s="40"/>
    </row>
    <row r="2613" spans="9:10">
      <c r="I2613" s="40"/>
      <c r="J2613" s="40"/>
    </row>
    <row r="2614" spans="9:10">
      <c r="I2614" s="40"/>
      <c r="J2614" s="40"/>
    </row>
    <row r="2615" spans="9:10">
      <c r="I2615" s="40"/>
      <c r="J2615" s="40"/>
    </row>
    <row r="2616" spans="9:10">
      <c r="I2616" s="40"/>
      <c r="J2616" s="40"/>
    </row>
    <row r="2617" spans="9:10">
      <c r="I2617" s="40"/>
      <c r="J2617" s="40"/>
    </row>
    <row r="2618" spans="9:10">
      <c r="I2618" s="40"/>
      <c r="J2618" s="40"/>
    </row>
    <row r="2619" spans="9:10">
      <c r="I2619" s="40"/>
      <c r="J2619" s="40"/>
    </row>
    <row r="2620" spans="9:10">
      <c r="I2620" s="40"/>
      <c r="J2620" s="40"/>
    </row>
    <row r="2621" spans="9:10">
      <c r="I2621" s="40"/>
      <c r="J2621" s="40"/>
    </row>
    <row r="2622" spans="9:10">
      <c r="I2622" s="40"/>
      <c r="J2622" s="40"/>
    </row>
    <row r="2623" spans="9:10">
      <c r="I2623" s="40"/>
      <c r="J2623" s="40"/>
    </row>
    <row r="2624" spans="9:10">
      <c r="I2624" s="40"/>
      <c r="J2624" s="40"/>
    </row>
    <row r="2625" spans="9:10">
      <c r="I2625" s="40"/>
      <c r="J2625" s="40"/>
    </row>
    <row r="2626" spans="9:10">
      <c r="I2626" s="40"/>
      <c r="J2626" s="40"/>
    </row>
    <row r="2627" spans="9:10">
      <c r="I2627" s="40"/>
      <c r="J2627" s="40"/>
    </row>
    <row r="2628" spans="9:10">
      <c r="I2628" s="40"/>
      <c r="J2628" s="40"/>
    </row>
    <row r="2629" spans="9:10">
      <c r="I2629" s="40"/>
      <c r="J2629" s="40"/>
    </row>
    <row r="2630" spans="9:10">
      <c r="I2630" s="40"/>
      <c r="J2630" s="40"/>
    </row>
    <row r="2631" spans="9:10">
      <c r="I2631" s="40"/>
      <c r="J2631" s="40"/>
    </row>
    <row r="2632" spans="9:10">
      <c r="I2632" s="40"/>
      <c r="J2632" s="40"/>
    </row>
    <row r="2633" spans="9:10">
      <c r="I2633" s="40"/>
      <c r="J2633" s="40"/>
    </row>
    <row r="2634" spans="9:10">
      <c r="I2634" s="40"/>
      <c r="J2634" s="40"/>
    </row>
    <row r="2635" spans="9:10">
      <c r="I2635" s="40"/>
      <c r="J2635" s="40"/>
    </row>
    <row r="2636" spans="9:10">
      <c r="I2636" s="40"/>
      <c r="J2636" s="40"/>
    </row>
    <row r="2637" spans="9:10">
      <c r="I2637" s="40"/>
      <c r="J2637" s="40"/>
    </row>
    <row r="2638" spans="9:10">
      <c r="I2638" s="40"/>
      <c r="J2638" s="40"/>
    </row>
    <row r="2639" spans="9:10">
      <c r="I2639" s="40"/>
      <c r="J2639" s="40"/>
    </row>
    <row r="2640" spans="9:10">
      <c r="I2640" s="40"/>
      <c r="J2640" s="40"/>
    </row>
    <row r="2641" spans="9:10">
      <c r="I2641" s="40"/>
      <c r="J2641" s="40"/>
    </row>
    <row r="2642" spans="9:10">
      <c r="I2642" s="40"/>
      <c r="J2642" s="40"/>
    </row>
    <row r="2643" spans="9:10">
      <c r="I2643" s="40"/>
      <c r="J2643" s="40"/>
    </row>
    <row r="2644" spans="9:10">
      <c r="I2644" s="40"/>
      <c r="J2644" s="40"/>
    </row>
    <row r="2645" spans="9:10">
      <c r="I2645" s="40"/>
      <c r="J2645" s="40"/>
    </row>
    <row r="2646" spans="9:10">
      <c r="I2646" s="40"/>
      <c r="J2646" s="40"/>
    </row>
    <row r="2647" spans="9:10">
      <c r="I2647" s="40"/>
      <c r="J2647" s="40"/>
    </row>
    <row r="2648" spans="9:10">
      <c r="I2648" s="40"/>
      <c r="J2648" s="40"/>
    </row>
    <row r="2649" spans="9:10">
      <c r="I2649" s="40"/>
      <c r="J2649" s="40"/>
    </row>
    <row r="2650" spans="9:10">
      <c r="I2650" s="40"/>
      <c r="J2650" s="40"/>
    </row>
    <row r="2651" spans="9:10">
      <c r="I2651" s="40"/>
      <c r="J2651" s="40"/>
    </row>
    <row r="2652" spans="9:10">
      <c r="I2652" s="40"/>
      <c r="J2652" s="40"/>
    </row>
    <row r="2653" spans="9:10">
      <c r="I2653" s="40"/>
      <c r="J2653" s="40"/>
    </row>
    <row r="2654" spans="9:10">
      <c r="I2654" s="40"/>
      <c r="J2654" s="40"/>
    </row>
    <row r="2655" spans="9:10">
      <c r="I2655" s="40"/>
      <c r="J2655" s="40"/>
    </row>
    <row r="2656" spans="9:10">
      <c r="I2656" s="40"/>
      <c r="J2656" s="40"/>
    </row>
    <row r="2657" spans="9:10">
      <c r="I2657" s="40"/>
      <c r="J2657" s="40"/>
    </row>
    <row r="2658" spans="9:10">
      <c r="I2658" s="40"/>
      <c r="J2658" s="40"/>
    </row>
    <row r="2659" spans="9:10">
      <c r="I2659" s="40"/>
      <c r="J2659" s="40"/>
    </row>
    <row r="2660" spans="9:10">
      <c r="I2660" s="40"/>
      <c r="J2660" s="40"/>
    </row>
    <row r="2661" spans="9:10">
      <c r="I2661" s="40"/>
      <c r="J2661" s="40"/>
    </row>
    <row r="2662" spans="9:10">
      <c r="I2662" s="40"/>
      <c r="J2662" s="40"/>
    </row>
    <row r="2663" spans="9:10">
      <c r="I2663" s="40"/>
      <c r="J2663" s="40"/>
    </row>
    <row r="2664" spans="9:10">
      <c r="I2664" s="40"/>
      <c r="J2664" s="40"/>
    </row>
    <row r="2665" spans="9:10">
      <c r="I2665" s="40"/>
      <c r="J2665" s="40"/>
    </row>
    <row r="2666" spans="9:10">
      <c r="I2666" s="40"/>
      <c r="J2666" s="40"/>
    </row>
    <row r="2667" spans="9:10">
      <c r="I2667" s="40"/>
      <c r="J2667" s="40"/>
    </row>
    <row r="2668" spans="9:10">
      <c r="I2668" s="40"/>
      <c r="J2668" s="40"/>
    </row>
    <row r="2669" spans="9:10">
      <c r="I2669" s="40"/>
      <c r="J2669" s="40"/>
    </row>
    <row r="2670" spans="9:10">
      <c r="I2670" s="40"/>
      <c r="J2670" s="40"/>
    </row>
    <row r="2671" spans="9:10">
      <c r="I2671" s="40"/>
      <c r="J2671" s="40"/>
    </row>
    <row r="2672" spans="9:10">
      <c r="I2672" s="40"/>
      <c r="J2672" s="40"/>
    </row>
    <row r="2673" spans="9:10">
      <c r="I2673" s="40"/>
      <c r="J2673" s="40"/>
    </row>
    <row r="2674" spans="9:10">
      <c r="I2674" s="40"/>
      <c r="J2674" s="40"/>
    </row>
    <row r="2675" spans="9:10">
      <c r="I2675" s="40"/>
      <c r="J2675" s="40"/>
    </row>
    <row r="2676" spans="9:10">
      <c r="I2676" s="40"/>
      <c r="J2676" s="40"/>
    </row>
    <row r="2677" spans="9:10">
      <c r="I2677" s="40"/>
      <c r="J2677" s="40"/>
    </row>
    <row r="2678" spans="9:10">
      <c r="I2678" s="40"/>
      <c r="J2678" s="40"/>
    </row>
    <row r="2679" spans="9:10">
      <c r="I2679" s="40"/>
      <c r="J2679" s="40"/>
    </row>
    <row r="2680" spans="9:10">
      <c r="I2680" s="40"/>
      <c r="J2680" s="40"/>
    </row>
    <row r="2681" spans="9:10">
      <c r="I2681" s="40"/>
      <c r="J2681" s="40"/>
    </row>
    <row r="2682" spans="9:10">
      <c r="I2682" s="40"/>
      <c r="J2682" s="40"/>
    </row>
    <row r="2683" spans="9:10">
      <c r="I2683" s="40"/>
      <c r="J2683" s="40"/>
    </row>
    <row r="2684" spans="9:10">
      <c r="I2684" s="40"/>
      <c r="J2684" s="40"/>
    </row>
    <row r="2685" spans="9:10">
      <c r="I2685" s="40"/>
      <c r="J2685" s="40"/>
    </row>
    <row r="2686" spans="9:10">
      <c r="I2686" s="40"/>
      <c r="J2686" s="40"/>
    </row>
    <row r="2687" spans="9:10">
      <c r="I2687" s="40"/>
      <c r="J2687" s="40"/>
    </row>
    <row r="2688" spans="9:10">
      <c r="I2688" s="40"/>
      <c r="J2688" s="40"/>
    </row>
    <row r="2689" spans="9:10">
      <c r="I2689" s="40"/>
      <c r="J2689" s="40"/>
    </row>
    <row r="2690" spans="9:10">
      <c r="I2690" s="40"/>
      <c r="J2690" s="40"/>
    </row>
    <row r="2691" spans="9:10">
      <c r="I2691" s="40"/>
      <c r="J2691" s="40"/>
    </row>
    <row r="2692" spans="9:10">
      <c r="I2692" s="40"/>
      <c r="J2692" s="40"/>
    </row>
    <row r="2693" spans="9:10">
      <c r="I2693" s="40"/>
      <c r="J2693" s="40"/>
    </row>
    <row r="2694" spans="9:10">
      <c r="I2694" s="40"/>
      <c r="J2694" s="40"/>
    </row>
    <row r="2695" spans="9:10">
      <c r="I2695" s="40"/>
      <c r="J2695" s="40"/>
    </row>
    <row r="2696" spans="9:10">
      <c r="I2696" s="40"/>
      <c r="J2696" s="40"/>
    </row>
    <row r="2697" spans="9:10">
      <c r="I2697" s="40"/>
      <c r="J2697" s="40"/>
    </row>
    <row r="2698" spans="9:10">
      <c r="I2698" s="40"/>
      <c r="J2698" s="40"/>
    </row>
    <row r="2699" spans="9:10">
      <c r="I2699" s="40"/>
      <c r="J2699" s="40"/>
    </row>
    <row r="2700" spans="9:10">
      <c r="I2700" s="40"/>
      <c r="J2700" s="40"/>
    </row>
    <row r="2701" spans="9:10">
      <c r="I2701" s="40"/>
      <c r="J2701" s="40"/>
    </row>
    <row r="2702" spans="9:10">
      <c r="I2702" s="40"/>
      <c r="J2702" s="40"/>
    </row>
    <row r="2703" spans="9:10">
      <c r="I2703" s="40"/>
      <c r="J2703" s="40"/>
    </row>
    <row r="2704" spans="9:10">
      <c r="I2704" s="40"/>
      <c r="J2704" s="40"/>
    </row>
    <row r="2705" spans="9:10">
      <c r="I2705" s="40"/>
      <c r="J2705" s="40"/>
    </row>
    <row r="2706" spans="9:10">
      <c r="I2706" s="40"/>
      <c r="J2706" s="40"/>
    </row>
    <row r="2707" spans="9:10">
      <c r="I2707" s="40"/>
      <c r="J2707" s="40"/>
    </row>
    <row r="2708" spans="9:10">
      <c r="I2708" s="40"/>
      <c r="J2708" s="40"/>
    </row>
    <row r="2709" spans="9:10">
      <c r="I2709" s="40"/>
      <c r="J2709" s="40"/>
    </row>
    <row r="2710" spans="9:10">
      <c r="I2710" s="40"/>
      <c r="J2710" s="40"/>
    </row>
    <row r="2711" spans="9:10">
      <c r="I2711" s="40"/>
      <c r="J2711" s="40"/>
    </row>
    <row r="2712" spans="9:10">
      <c r="I2712" s="40"/>
      <c r="J2712" s="40"/>
    </row>
    <row r="2713" spans="9:10">
      <c r="I2713" s="40"/>
      <c r="J2713" s="40"/>
    </row>
    <row r="2714" spans="9:10">
      <c r="I2714" s="40"/>
      <c r="J2714" s="40"/>
    </row>
    <row r="2715" spans="9:10">
      <c r="I2715" s="40"/>
      <c r="J2715" s="40"/>
    </row>
    <row r="2716" spans="9:10">
      <c r="I2716" s="40"/>
      <c r="J2716" s="40"/>
    </row>
    <row r="2717" spans="9:10">
      <c r="I2717" s="40"/>
      <c r="J2717" s="40"/>
    </row>
    <row r="2718" spans="9:10">
      <c r="I2718" s="40"/>
      <c r="J2718" s="40"/>
    </row>
    <row r="2719" spans="9:10">
      <c r="I2719" s="40"/>
      <c r="J2719" s="40"/>
    </row>
    <row r="2720" spans="9:10">
      <c r="I2720" s="40"/>
      <c r="J2720" s="40"/>
    </row>
    <row r="2721" spans="9:10">
      <c r="I2721" s="40"/>
      <c r="J2721" s="40"/>
    </row>
    <row r="2722" spans="9:10">
      <c r="I2722" s="40"/>
      <c r="J2722" s="40"/>
    </row>
    <row r="2723" spans="9:10">
      <c r="I2723" s="40"/>
      <c r="J2723" s="40"/>
    </row>
    <row r="2724" spans="9:10">
      <c r="I2724" s="40"/>
      <c r="J2724" s="40"/>
    </row>
    <row r="2725" spans="9:10">
      <c r="I2725" s="40"/>
      <c r="J2725" s="40"/>
    </row>
    <row r="2726" spans="9:10">
      <c r="I2726" s="40"/>
      <c r="J2726" s="40"/>
    </row>
    <row r="2727" spans="9:10">
      <c r="I2727" s="40"/>
      <c r="J2727" s="40"/>
    </row>
    <row r="2728" spans="9:10">
      <c r="I2728" s="40"/>
      <c r="J2728" s="40"/>
    </row>
    <row r="2729" spans="9:10">
      <c r="I2729" s="40"/>
      <c r="J2729" s="40"/>
    </row>
    <row r="2730" spans="9:10">
      <c r="I2730" s="40"/>
      <c r="J2730" s="40"/>
    </row>
    <row r="2731" spans="9:10">
      <c r="I2731" s="40"/>
      <c r="J2731" s="40"/>
    </row>
    <row r="2732" spans="9:10">
      <c r="I2732" s="40"/>
      <c r="J2732" s="40"/>
    </row>
    <row r="2733" spans="9:10">
      <c r="I2733" s="40"/>
      <c r="J2733" s="40"/>
    </row>
    <row r="2734" spans="9:10">
      <c r="I2734" s="40"/>
      <c r="J2734" s="40"/>
    </row>
    <row r="2735" spans="9:10">
      <c r="I2735" s="40"/>
      <c r="J2735" s="40"/>
    </row>
    <row r="2736" spans="9:10">
      <c r="I2736" s="40"/>
      <c r="J2736" s="40"/>
    </row>
    <row r="2737" spans="9:10">
      <c r="I2737" s="40"/>
      <c r="J2737" s="40"/>
    </row>
    <row r="2738" spans="9:10">
      <c r="I2738" s="40"/>
      <c r="J2738" s="40"/>
    </row>
    <row r="2739" spans="9:10">
      <c r="I2739" s="40"/>
      <c r="J2739" s="40"/>
    </row>
    <row r="2740" spans="9:10">
      <c r="I2740" s="40"/>
      <c r="J2740" s="40"/>
    </row>
    <row r="2741" spans="9:10">
      <c r="I2741" s="40"/>
      <c r="J2741" s="40"/>
    </row>
    <row r="2742" spans="9:10">
      <c r="I2742" s="40"/>
      <c r="J2742" s="40"/>
    </row>
    <row r="2743" spans="9:10">
      <c r="I2743" s="40"/>
      <c r="J2743" s="40"/>
    </row>
    <row r="2744" spans="9:10">
      <c r="I2744" s="40"/>
      <c r="J2744" s="40"/>
    </row>
    <row r="2745" spans="9:10">
      <c r="I2745" s="40"/>
      <c r="J2745" s="40"/>
    </row>
    <row r="2746" spans="9:10">
      <c r="I2746" s="40"/>
      <c r="J2746" s="40"/>
    </row>
    <row r="2747" spans="9:10">
      <c r="I2747" s="40"/>
      <c r="J2747" s="40"/>
    </row>
    <row r="2748" spans="9:10">
      <c r="I2748" s="40"/>
      <c r="J2748" s="40"/>
    </row>
    <row r="2749" spans="9:10">
      <c r="I2749" s="40"/>
      <c r="J2749" s="40"/>
    </row>
    <row r="2750" spans="9:10">
      <c r="I2750" s="40"/>
      <c r="J2750" s="40"/>
    </row>
    <row r="2751" spans="9:10">
      <c r="I2751" s="40"/>
      <c r="J2751" s="40"/>
    </row>
    <row r="2752" spans="9:10">
      <c r="I2752" s="40"/>
      <c r="J2752" s="40"/>
    </row>
    <row r="2753" spans="9:10">
      <c r="I2753" s="40"/>
      <c r="J2753" s="40"/>
    </row>
    <row r="2754" spans="9:10">
      <c r="I2754" s="40"/>
      <c r="J2754" s="40"/>
    </row>
    <row r="2755" spans="9:10">
      <c r="I2755" s="40"/>
      <c r="J2755" s="40"/>
    </row>
    <row r="2756" spans="9:10">
      <c r="I2756" s="40"/>
      <c r="J2756" s="40"/>
    </row>
    <row r="2757" spans="9:10">
      <c r="I2757" s="40"/>
      <c r="J2757" s="40"/>
    </row>
    <row r="2758" spans="9:10">
      <c r="I2758" s="40"/>
      <c r="J2758" s="40"/>
    </row>
    <row r="2759" spans="9:10">
      <c r="I2759" s="40"/>
      <c r="J2759" s="40"/>
    </row>
    <row r="2760" spans="9:10">
      <c r="I2760" s="40"/>
      <c r="J2760" s="40"/>
    </row>
    <row r="2761" spans="9:10">
      <c r="I2761" s="40"/>
      <c r="J2761" s="40"/>
    </row>
    <row r="2762" spans="9:10">
      <c r="I2762" s="40"/>
      <c r="J2762" s="40"/>
    </row>
    <row r="2763" spans="9:10">
      <c r="I2763" s="40"/>
      <c r="J2763" s="40"/>
    </row>
    <row r="2764" spans="9:10">
      <c r="I2764" s="40"/>
      <c r="J2764" s="40"/>
    </row>
    <row r="2765" spans="9:10">
      <c r="I2765" s="40"/>
      <c r="J2765" s="40"/>
    </row>
    <row r="2766" spans="9:10">
      <c r="I2766" s="40"/>
      <c r="J2766" s="40"/>
    </row>
    <row r="2767" spans="9:10">
      <c r="I2767" s="40"/>
      <c r="J2767" s="40"/>
    </row>
    <row r="2768" spans="9:10">
      <c r="I2768" s="40"/>
      <c r="J2768" s="40"/>
    </row>
    <row r="2769" spans="9:10">
      <c r="I2769" s="40"/>
      <c r="J2769" s="40"/>
    </row>
    <row r="2770" spans="9:10">
      <c r="I2770" s="40"/>
      <c r="J2770" s="40"/>
    </row>
    <row r="2771" spans="9:10">
      <c r="I2771" s="40"/>
      <c r="J2771" s="40"/>
    </row>
    <row r="2772" spans="9:10">
      <c r="I2772" s="40"/>
      <c r="J2772" s="40"/>
    </row>
    <row r="2773" spans="9:10">
      <c r="I2773" s="40"/>
      <c r="J2773" s="40"/>
    </row>
    <row r="2774" spans="9:10">
      <c r="I2774" s="40"/>
      <c r="J2774" s="40"/>
    </row>
    <row r="2775" spans="9:10">
      <c r="I2775" s="40"/>
      <c r="J2775" s="40"/>
    </row>
    <row r="2776" spans="9:10">
      <c r="I2776" s="40"/>
      <c r="J2776" s="40"/>
    </row>
    <row r="2777" spans="9:10">
      <c r="I2777" s="40"/>
      <c r="J2777" s="40"/>
    </row>
    <row r="2778" spans="9:10">
      <c r="I2778" s="40"/>
      <c r="J2778" s="40"/>
    </row>
    <row r="2779" spans="9:10">
      <c r="I2779" s="40"/>
      <c r="J2779" s="40"/>
    </row>
    <row r="2780" spans="9:10">
      <c r="I2780" s="40"/>
      <c r="J2780" s="40"/>
    </row>
    <row r="2781" spans="9:10">
      <c r="I2781" s="40"/>
      <c r="J2781" s="40"/>
    </row>
    <row r="2782" spans="9:10">
      <c r="I2782" s="40"/>
      <c r="J2782" s="40"/>
    </row>
    <row r="2783" spans="9:10">
      <c r="I2783" s="40"/>
      <c r="J2783" s="40"/>
    </row>
    <row r="2784" spans="9:10">
      <c r="I2784" s="40"/>
      <c r="J2784" s="40"/>
    </row>
    <row r="2785" spans="9:10">
      <c r="I2785" s="40"/>
      <c r="J2785" s="40"/>
    </row>
    <row r="2786" spans="9:10">
      <c r="I2786" s="40"/>
      <c r="J2786" s="40"/>
    </row>
    <row r="2787" spans="9:10">
      <c r="I2787" s="40"/>
      <c r="J2787" s="40"/>
    </row>
    <row r="2788" spans="9:10">
      <c r="I2788" s="40"/>
      <c r="J2788" s="40"/>
    </row>
    <row r="2789" spans="9:10">
      <c r="I2789" s="40"/>
      <c r="J2789" s="40"/>
    </row>
    <row r="2790" spans="9:10">
      <c r="I2790" s="40"/>
      <c r="J2790" s="40"/>
    </row>
    <row r="2791" spans="9:10">
      <c r="I2791" s="40"/>
      <c r="J2791" s="40"/>
    </row>
    <row r="2792" spans="9:10">
      <c r="I2792" s="40"/>
      <c r="J2792" s="40"/>
    </row>
    <row r="2793" spans="9:10">
      <c r="I2793" s="40"/>
      <c r="J2793" s="40"/>
    </row>
    <row r="2794" spans="9:10">
      <c r="I2794" s="40"/>
      <c r="J2794" s="40"/>
    </row>
    <row r="2795" spans="9:10">
      <c r="I2795" s="40"/>
      <c r="J2795" s="40"/>
    </row>
    <row r="2796" spans="9:10">
      <c r="I2796" s="40"/>
      <c r="J2796" s="40"/>
    </row>
    <row r="2797" spans="9:10">
      <c r="I2797" s="40"/>
      <c r="J2797" s="40"/>
    </row>
    <row r="2798" spans="9:10">
      <c r="I2798" s="40"/>
      <c r="J2798" s="40"/>
    </row>
    <row r="2799" spans="9:10">
      <c r="I2799" s="40"/>
      <c r="J2799" s="40"/>
    </row>
    <row r="2800" spans="9:10">
      <c r="I2800" s="40"/>
      <c r="J2800" s="40"/>
    </row>
    <row r="2801" spans="9:10">
      <c r="I2801" s="40"/>
      <c r="J2801" s="40"/>
    </row>
    <row r="2802" spans="9:10">
      <c r="I2802" s="40"/>
      <c r="J2802" s="40"/>
    </row>
    <row r="2803" spans="9:10">
      <c r="I2803" s="40"/>
      <c r="J2803" s="40"/>
    </row>
    <row r="2804" spans="9:10">
      <c r="I2804" s="40"/>
      <c r="J2804" s="40"/>
    </row>
    <row r="2805" spans="9:10">
      <c r="I2805" s="40"/>
      <c r="J2805" s="40"/>
    </row>
    <row r="2806" spans="9:10">
      <c r="I2806" s="40"/>
      <c r="J2806" s="40"/>
    </row>
    <row r="2807" spans="9:10">
      <c r="I2807" s="40"/>
      <c r="J2807" s="40"/>
    </row>
    <row r="2808" spans="9:10">
      <c r="I2808" s="40"/>
      <c r="J2808" s="40"/>
    </row>
    <row r="2809" spans="9:10">
      <c r="I2809" s="40"/>
      <c r="J2809" s="40"/>
    </row>
    <row r="2810" spans="9:10">
      <c r="I2810" s="40"/>
      <c r="J2810" s="40"/>
    </row>
    <row r="2811" spans="9:10">
      <c r="I2811" s="40"/>
      <c r="J2811" s="40"/>
    </row>
    <row r="2812" spans="9:10">
      <c r="I2812" s="40"/>
      <c r="J2812" s="40"/>
    </row>
    <row r="2813" spans="9:10">
      <c r="I2813" s="40"/>
      <c r="J2813" s="40"/>
    </row>
    <row r="2814" spans="9:10">
      <c r="I2814" s="40"/>
      <c r="J2814" s="40"/>
    </row>
    <row r="2815" spans="9:10">
      <c r="I2815" s="40"/>
      <c r="J2815" s="40"/>
    </row>
    <row r="2816" spans="9:10">
      <c r="I2816" s="40"/>
      <c r="J2816" s="40"/>
    </row>
    <row r="2817" spans="9:10">
      <c r="I2817" s="40"/>
      <c r="J2817" s="40"/>
    </row>
    <row r="2818" spans="9:10">
      <c r="I2818" s="40"/>
      <c r="J2818" s="40"/>
    </row>
    <row r="2819" spans="9:10">
      <c r="I2819" s="40"/>
      <c r="J2819" s="40"/>
    </row>
    <row r="2820" spans="9:10">
      <c r="I2820" s="40"/>
      <c r="J2820" s="40"/>
    </row>
    <row r="2821" spans="9:10">
      <c r="I2821" s="40"/>
      <c r="J2821" s="40"/>
    </row>
    <row r="2822" spans="9:10">
      <c r="I2822" s="40"/>
      <c r="J2822" s="40"/>
    </row>
    <row r="2823" spans="9:10">
      <c r="I2823" s="40"/>
      <c r="J2823" s="40"/>
    </row>
    <row r="2824" spans="9:10">
      <c r="I2824" s="40"/>
      <c r="J2824" s="40"/>
    </row>
    <row r="2825" spans="9:10">
      <c r="I2825" s="40"/>
      <c r="J2825" s="40"/>
    </row>
    <row r="2826" spans="9:10">
      <c r="I2826" s="40"/>
      <c r="J2826" s="40"/>
    </row>
    <row r="2827" spans="9:10">
      <c r="I2827" s="40"/>
      <c r="J2827" s="40"/>
    </row>
    <row r="2828" spans="9:10">
      <c r="I2828" s="40"/>
      <c r="J2828" s="40"/>
    </row>
    <row r="2829" spans="9:10">
      <c r="I2829" s="40"/>
      <c r="J2829" s="40"/>
    </row>
    <row r="2830" spans="9:10">
      <c r="I2830" s="40"/>
      <c r="J2830" s="40"/>
    </row>
    <row r="2831" spans="9:10">
      <c r="I2831" s="40"/>
      <c r="J2831" s="40"/>
    </row>
    <row r="2832" spans="9:10">
      <c r="I2832" s="40"/>
      <c r="J2832" s="40"/>
    </row>
    <row r="2833" spans="9:10">
      <c r="I2833" s="40"/>
      <c r="J2833" s="40"/>
    </row>
    <row r="2834" spans="9:10">
      <c r="I2834" s="40"/>
      <c r="J2834" s="40"/>
    </row>
    <row r="2835" spans="9:10">
      <c r="I2835" s="40"/>
      <c r="J2835" s="40"/>
    </row>
    <row r="2836" spans="9:10">
      <c r="I2836" s="40"/>
      <c r="J2836" s="40"/>
    </row>
    <row r="2837" spans="9:10">
      <c r="I2837" s="40"/>
      <c r="J2837" s="40"/>
    </row>
    <row r="2838" spans="9:10">
      <c r="I2838" s="40"/>
      <c r="J2838" s="40"/>
    </row>
    <row r="2839" spans="9:10">
      <c r="I2839" s="40"/>
      <c r="J2839" s="40"/>
    </row>
    <row r="2840" spans="9:10">
      <c r="I2840" s="40"/>
      <c r="J2840" s="40"/>
    </row>
    <row r="2841" spans="9:10">
      <c r="I2841" s="40"/>
      <c r="J2841" s="40"/>
    </row>
    <row r="2842" spans="9:10">
      <c r="I2842" s="40"/>
      <c r="J2842" s="40"/>
    </row>
    <row r="2843" spans="9:10">
      <c r="I2843" s="40"/>
      <c r="J2843" s="40"/>
    </row>
    <row r="2844" spans="9:10">
      <c r="I2844" s="40"/>
      <c r="J2844" s="40"/>
    </row>
    <row r="2845" spans="9:10">
      <c r="I2845" s="40"/>
      <c r="J2845" s="40"/>
    </row>
    <row r="2846" spans="9:10">
      <c r="I2846" s="40"/>
      <c r="J2846" s="40"/>
    </row>
    <row r="2847" spans="9:10">
      <c r="I2847" s="40"/>
      <c r="J2847" s="40"/>
    </row>
    <row r="2848" spans="9:10">
      <c r="I2848" s="40"/>
      <c r="J2848" s="40"/>
    </row>
    <row r="2849" spans="9:10">
      <c r="I2849" s="40"/>
      <c r="J2849" s="40"/>
    </row>
    <row r="2850" spans="9:10">
      <c r="I2850" s="40"/>
      <c r="J2850" s="40"/>
    </row>
    <row r="2851" spans="9:10">
      <c r="I2851" s="40"/>
      <c r="J2851" s="40"/>
    </row>
    <row r="2852" spans="9:10">
      <c r="I2852" s="40"/>
      <c r="J2852" s="40"/>
    </row>
    <row r="2853" spans="9:10">
      <c r="I2853" s="40"/>
      <c r="J2853" s="40"/>
    </row>
    <row r="2854" spans="9:10">
      <c r="I2854" s="40"/>
      <c r="J2854" s="40"/>
    </row>
    <row r="2855" spans="9:10">
      <c r="I2855" s="40"/>
      <c r="J2855" s="40"/>
    </row>
    <row r="2856" spans="9:10">
      <c r="I2856" s="40"/>
      <c r="J2856" s="40"/>
    </row>
    <row r="2857" spans="9:10">
      <c r="I2857" s="40"/>
      <c r="J2857" s="40"/>
    </row>
    <row r="2858" spans="9:10">
      <c r="I2858" s="40"/>
      <c r="J2858" s="40"/>
    </row>
    <row r="2859" spans="9:10">
      <c r="I2859" s="40"/>
      <c r="J2859" s="40"/>
    </row>
    <row r="2860" spans="9:10">
      <c r="I2860" s="40"/>
      <c r="J2860" s="40"/>
    </row>
    <row r="2861" spans="9:10">
      <c r="I2861" s="40"/>
      <c r="J2861" s="40"/>
    </row>
    <row r="2862" spans="9:10">
      <c r="I2862" s="40"/>
      <c r="J2862" s="40"/>
    </row>
    <row r="2863" spans="9:10">
      <c r="I2863" s="40"/>
      <c r="J2863" s="40"/>
    </row>
    <row r="2864" spans="9:10">
      <c r="I2864" s="40"/>
      <c r="J2864" s="40"/>
    </row>
    <row r="2865" spans="9:10">
      <c r="I2865" s="40"/>
      <c r="J2865" s="40"/>
    </row>
    <row r="2866" spans="9:10">
      <c r="I2866" s="40"/>
      <c r="J2866" s="40"/>
    </row>
    <row r="2867" spans="9:10">
      <c r="I2867" s="40"/>
      <c r="J2867" s="40"/>
    </row>
    <row r="2868" spans="9:10">
      <c r="I2868" s="40"/>
      <c r="J2868" s="40"/>
    </row>
    <row r="2869" spans="9:10">
      <c r="I2869" s="40"/>
      <c r="J2869" s="40"/>
    </row>
    <row r="2870" spans="9:10">
      <c r="I2870" s="40"/>
      <c r="J2870" s="40"/>
    </row>
    <row r="2871" spans="9:10">
      <c r="I2871" s="40"/>
      <c r="J2871" s="40"/>
    </row>
    <row r="2872" spans="9:10">
      <c r="I2872" s="40"/>
      <c r="J2872" s="40"/>
    </row>
    <row r="2873" spans="9:10">
      <c r="I2873" s="40"/>
      <c r="J2873" s="40"/>
    </row>
    <row r="2874" spans="9:10">
      <c r="I2874" s="40"/>
      <c r="J2874" s="40"/>
    </row>
    <row r="2875" spans="9:10">
      <c r="I2875" s="40"/>
      <c r="J2875" s="40"/>
    </row>
    <row r="2876" spans="9:10">
      <c r="I2876" s="40"/>
      <c r="J2876" s="40"/>
    </row>
    <row r="2877" spans="9:10">
      <c r="I2877" s="40"/>
      <c r="J2877" s="40"/>
    </row>
    <row r="2878" spans="9:10">
      <c r="I2878" s="40"/>
      <c r="J2878" s="40"/>
    </row>
    <row r="2879" spans="9:10">
      <c r="I2879" s="40"/>
      <c r="J2879" s="40"/>
    </row>
    <row r="2880" spans="9:10">
      <c r="I2880" s="40"/>
      <c r="J2880" s="40"/>
    </row>
    <row r="2881" spans="9:10">
      <c r="I2881" s="40"/>
      <c r="J2881" s="40"/>
    </row>
    <row r="2882" spans="9:10">
      <c r="I2882" s="40"/>
      <c r="J2882" s="40"/>
    </row>
    <row r="2883" spans="9:10">
      <c r="I2883" s="40"/>
      <c r="J2883" s="40"/>
    </row>
    <row r="2884" spans="9:10">
      <c r="I2884" s="40"/>
      <c r="J2884" s="40"/>
    </row>
    <row r="2885" spans="9:10">
      <c r="I2885" s="40"/>
      <c r="J2885" s="40"/>
    </row>
    <row r="2886" spans="9:10">
      <c r="I2886" s="40"/>
      <c r="J2886" s="40"/>
    </row>
    <row r="2887" spans="9:10">
      <c r="I2887" s="40"/>
      <c r="J2887" s="40"/>
    </row>
    <row r="2888" spans="9:10">
      <c r="I2888" s="40"/>
      <c r="J2888" s="40"/>
    </row>
    <row r="2889" spans="9:10">
      <c r="I2889" s="40"/>
      <c r="J2889" s="40"/>
    </row>
    <row r="2890" spans="9:10">
      <c r="I2890" s="40"/>
      <c r="J2890" s="40"/>
    </row>
    <row r="2891" spans="9:10">
      <c r="I2891" s="40"/>
      <c r="J2891" s="40"/>
    </row>
    <row r="2892" spans="9:10">
      <c r="I2892" s="40"/>
      <c r="J2892" s="40"/>
    </row>
    <row r="2893" spans="9:10">
      <c r="I2893" s="40"/>
      <c r="J2893" s="40"/>
    </row>
    <row r="2894" spans="9:10">
      <c r="I2894" s="40"/>
      <c r="J2894" s="40"/>
    </row>
    <row r="2895" spans="9:10">
      <c r="I2895" s="40"/>
      <c r="J2895" s="40"/>
    </row>
    <row r="2896" spans="9:10">
      <c r="I2896" s="40"/>
      <c r="J2896" s="40"/>
    </row>
    <row r="2897" spans="9:10">
      <c r="I2897" s="40"/>
      <c r="J2897" s="40"/>
    </row>
    <row r="2898" spans="9:10">
      <c r="I2898" s="40"/>
      <c r="J2898" s="40"/>
    </row>
    <row r="2899" spans="9:10">
      <c r="I2899" s="40"/>
      <c r="J2899" s="40"/>
    </row>
    <row r="2900" spans="9:10">
      <c r="I2900" s="40"/>
      <c r="J2900" s="40"/>
    </row>
    <row r="2901" spans="9:10">
      <c r="I2901" s="40"/>
      <c r="J2901" s="40"/>
    </row>
    <row r="2902" spans="9:10">
      <c r="I2902" s="40"/>
      <c r="J2902" s="40"/>
    </row>
    <row r="2903" spans="9:10">
      <c r="I2903" s="40"/>
      <c r="J2903" s="40"/>
    </row>
    <row r="2904" spans="9:10">
      <c r="I2904" s="40"/>
      <c r="J2904" s="40"/>
    </row>
    <row r="2905" spans="9:10">
      <c r="I2905" s="40"/>
      <c r="J2905" s="40"/>
    </row>
    <row r="2906" spans="9:10">
      <c r="I2906" s="40"/>
      <c r="J2906" s="40"/>
    </row>
    <row r="2907" spans="9:10">
      <c r="I2907" s="40"/>
      <c r="J2907" s="40"/>
    </row>
    <row r="2908" spans="9:10">
      <c r="I2908" s="40"/>
      <c r="J2908" s="40"/>
    </row>
    <row r="2909" spans="9:10">
      <c r="I2909" s="40"/>
      <c r="J2909" s="40"/>
    </row>
    <row r="2910" spans="9:10">
      <c r="I2910" s="40"/>
      <c r="J2910" s="40"/>
    </row>
    <row r="2911" spans="9:10">
      <c r="I2911" s="40"/>
      <c r="J2911" s="40"/>
    </row>
    <row r="2912" spans="9:10">
      <c r="I2912" s="40"/>
      <c r="J2912" s="40"/>
    </row>
    <row r="2913" spans="9:10">
      <c r="I2913" s="40"/>
      <c r="J2913" s="40"/>
    </row>
    <row r="2914" spans="9:10">
      <c r="I2914" s="40"/>
      <c r="J2914" s="40"/>
    </row>
    <row r="2915" spans="9:10">
      <c r="I2915" s="40"/>
      <c r="J2915" s="40"/>
    </row>
    <row r="2916" spans="9:10">
      <c r="I2916" s="40"/>
      <c r="J2916" s="40"/>
    </row>
    <row r="2917" spans="9:10">
      <c r="I2917" s="40"/>
      <c r="J2917" s="40"/>
    </row>
    <row r="2918" spans="9:10">
      <c r="I2918" s="40"/>
      <c r="J2918" s="40"/>
    </row>
    <row r="2919" spans="9:10">
      <c r="I2919" s="40"/>
      <c r="J2919" s="40"/>
    </row>
    <row r="2920" spans="9:10">
      <c r="I2920" s="40"/>
      <c r="J2920" s="40"/>
    </row>
    <row r="2921" spans="9:10">
      <c r="I2921" s="40"/>
      <c r="J2921" s="40"/>
    </row>
    <row r="2922" spans="9:10">
      <c r="I2922" s="40"/>
      <c r="J2922" s="40"/>
    </row>
    <row r="2923" spans="9:10">
      <c r="I2923" s="40"/>
      <c r="J2923" s="40"/>
    </row>
    <row r="2924" spans="9:10">
      <c r="I2924" s="40"/>
      <c r="J2924" s="40"/>
    </row>
    <row r="2925" spans="9:10">
      <c r="I2925" s="40"/>
      <c r="J2925" s="40"/>
    </row>
    <row r="2926" spans="9:10">
      <c r="I2926" s="40"/>
      <c r="J2926" s="40"/>
    </row>
    <row r="2927" spans="9:10">
      <c r="I2927" s="40"/>
      <c r="J2927" s="40"/>
    </row>
    <row r="2928" spans="9:10">
      <c r="I2928" s="40"/>
      <c r="J2928" s="40"/>
    </row>
    <row r="2929" spans="9:10">
      <c r="I2929" s="40"/>
      <c r="J2929" s="40"/>
    </row>
    <row r="2930" spans="9:10">
      <c r="I2930" s="40"/>
      <c r="J2930" s="40"/>
    </row>
    <row r="2931" spans="9:10">
      <c r="I2931" s="40"/>
      <c r="J2931" s="40"/>
    </row>
    <row r="2932" spans="9:10">
      <c r="I2932" s="40"/>
      <c r="J2932" s="40"/>
    </row>
    <row r="2933" spans="9:10">
      <c r="I2933" s="40"/>
      <c r="J2933" s="40"/>
    </row>
    <row r="2934" spans="9:10">
      <c r="I2934" s="40"/>
      <c r="J2934" s="40"/>
    </row>
    <row r="2935" spans="9:10">
      <c r="I2935" s="40"/>
      <c r="J2935" s="40"/>
    </row>
    <row r="2936" spans="9:10">
      <c r="I2936" s="40"/>
      <c r="J2936" s="40"/>
    </row>
    <row r="2937" spans="9:10">
      <c r="I2937" s="40"/>
      <c r="J2937" s="40"/>
    </row>
    <row r="2938" spans="9:10">
      <c r="I2938" s="40"/>
      <c r="J2938" s="40"/>
    </row>
    <row r="2939" spans="9:10">
      <c r="I2939" s="40"/>
      <c r="J2939" s="40"/>
    </row>
    <row r="2940" spans="9:10">
      <c r="I2940" s="40"/>
      <c r="J2940" s="40"/>
    </row>
    <row r="2941" spans="9:10">
      <c r="I2941" s="40"/>
      <c r="J2941" s="40"/>
    </row>
    <row r="2942" spans="9:10">
      <c r="I2942" s="40"/>
      <c r="J2942" s="40"/>
    </row>
    <row r="2943" spans="9:10">
      <c r="I2943" s="40"/>
      <c r="J2943" s="40"/>
    </row>
    <row r="2944" spans="9:10">
      <c r="I2944" s="40"/>
      <c r="J2944" s="40"/>
    </row>
    <row r="2945" spans="9:10">
      <c r="I2945" s="40"/>
      <c r="J2945" s="40"/>
    </row>
    <row r="2946" spans="9:10">
      <c r="I2946" s="40"/>
      <c r="J2946" s="40"/>
    </row>
    <row r="2947" spans="9:10">
      <c r="I2947" s="40"/>
      <c r="J2947" s="40"/>
    </row>
    <row r="2948" spans="9:10">
      <c r="I2948" s="40"/>
      <c r="J2948" s="40"/>
    </row>
    <row r="2949" spans="9:10">
      <c r="I2949" s="40"/>
      <c r="J2949" s="40"/>
    </row>
    <row r="2950" spans="9:10">
      <c r="I2950" s="40"/>
      <c r="J2950" s="40"/>
    </row>
    <row r="2951" spans="9:10">
      <c r="I2951" s="40"/>
      <c r="J2951" s="40"/>
    </row>
    <row r="2952" spans="9:10">
      <c r="I2952" s="40"/>
      <c r="J2952" s="40"/>
    </row>
    <row r="2953" spans="9:10">
      <c r="I2953" s="40"/>
      <c r="J2953" s="40"/>
    </row>
    <row r="2954" spans="9:10">
      <c r="I2954" s="40"/>
      <c r="J2954" s="40"/>
    </row>
    <row r="2955" spans="9:10">
      <c r="I2955" s="40"/>
      <c r="J2955" s="40"/>
    </row>
    <row r="2956" spans="9:10">
      <c r="I2956" s="40"/>
      <c r="J2956" s="40"/>
    </row>
    <row r="2957" spans="9:10">
      <c r="I2957" s="40"/>
      <c r="J2957" s="40"/>
    </row>
    <row r="2958" spans="9:10">
      <c r="I2958" s="40"/>
      <c r="J2958" s="40"/>
    </row>
    <row r="2959" spans="9:10">
      <c r="I2959" s="40"/>
      <c r="J2959" s="40"/>
    </row>
    <row r="2960" spans="9:10">
      <c r="I2960" s="40"/>
      <c r="J2960" s="40"/>
    </row>
    <row r="2961" spans="9:10">
      <c r="I2961" s="40"/>
      <c r="J2961" s="40"/>
    </row>
    <row r="2962" spans="9:10">
      <c r="I2962" s="40"/>
      <c r="J2962" s="40"/>
    </row>
    <row r="2963" spans="9:10">
      <c r="I2963" s="40"/>
      <c r="J2963" s="40"/>
    </row>
    <row r="2964" spans="9:10">
      <c r="I2964" s="40"/>
      <c r="J2964" s="40"/>
    </row>
    <row r="2965" spans="9:10">
      <c r="I2965" s="40"/>
      <c r="J2965" s="40"/>
    </row>
    <row r="2966" spans="9:10">
      <c r="I2966" s="40"/>
      <c r="J2966" s="40"/>
    </row>
    <row r="2967" spans="9:10">
      <c r="I2967" s="40"/>
      <c r="J2967" s="40"/>
    </row>
    <row r="2968" spans="9:10">
      <c r="I2968" s="40"/>
      <c r="J2968" s="40"/>
    </row>
    <row r="2969" spans="9:10">
      <c r="I2969" s="40"/>
      <c r="J2969" s="40"/>
    </row>
    <row r="2970" spans="9:10">
      <c r="I2970" s="40"/>
      <c r="J2970" s="40"/>
    </row>
    <row r="2971" spans="9:10">
      <c r="I2971" s="40"/>
      <c r="J2971" s="40"/>
    </row>
    <row r="2972" spans="9:10">
      <c r="I2972" s="40"/>
      <c r="J2972" s="40"/>
    </row>
    <row r="2973" spans="9:10">
      <c r="I2973" s="40"/>
      <c r="J2973" s="40"/>
    </row>
    <row r="2974" spans="9:10">
      <c r="I2974" s="40"/>
      <c r="J2974" s="40"/>
    </row>
    <row r="2975" spans="9:10">
      <c r="I2975" s="40"/>
      <c r="J2975" s="40"/>
    </row>
    <row r="2976" spans="9:10">
      <c r="I2976" s="40"/>
      <c r="J2976" s="40"/>
    </row>
    <row r="2977" spans="9:10">
      <c r="I2977" s="40"/>
      <c r="J2977" s="40"/>
    </row>
    <row r="2978" spans="9:10">
      <c r="I2978" s="40"/>
      <c r="J2978" s="40"/>
    </row>
    <row r="2979" spans="9:10">
      <c r="I2979" s="40"/>
      <c r="J2979" s="40"/>
    </row>
    <row r="2980" spans="9:10">
      <c r="I2980" s="40"/>
      <c r="J2980" s="40"/>
    </row>
    <row r="2981" spans="9:10">
      <c r="I2981" s="40"/>
      <c r="J2981" s="40"/>
    </row>
    <row r="2982" spans="9:10">
      <c r="I2982" s="40"/>
      <c r="J2982" s="40"/>
    </row>
    <row r="2983" spans="9:10">
      <c r="I2983" s="40"/>
      <c r="J2983" s="40"/>
    </row>
    <row r="2984" spans="9:10">
      <c r="I2984" s="40"/>
      <c r="J2984" s="40"/>
    </row>
    <row r="2985" spans="9:10">
      <c r="I2985" s="40"/>
      <c r="J2985" s="40"/>
    </row>
    <row r="2986" spans="9:10">
      <c r="I2986" s="40"/>
      <c r="J2986" s="40"/>
    </row>
    <row r="2987" spans="9:10">
      <c r="I2987" s="40"/>
      <c r="J2987" s="40"/>
    </row>
    <row r="2988" spans="9:10">
      <c r="I2988" s="40"/>
      <c r="J2988" s="40"/>
    </row>
    <row r="2989" spans="9:10">
      <c r="I2989" s="40"/>
      <c r="J2989" s="40"/>
    </row>
    <row r="2990" spans="9:10">
      <c r="I2990" s="40"/>
      <c r="J2990" s="40"/>
    </row>
    <row r="2991" spans="9:10">
      <c r="I2991" s="40"/>
      <c r="J2991" s="40"/>
    </row>
    <row r="2992" spans="9:10">
      <c r="I2992" s="40"/>
      <c r="J2992" s="40"/>
    </row>
    <row r="2993" spans="9:10">
      <c r="I2993" s="40"/>
      <c r="J2993" s="40"/>
    </row>
    <row r="2994" spans="9:10">
      <c r="I2994" s="40"/>
      <c r="J2994" s="40"/>
    </row>
    <row r="2995" spans="9:10">
      <c r="I2995" s="40"/>
      <c r="J2995" s="40"/>
    </row>
    <row r="2996" spans="9:10">
      <c r="I2996" s="40"/>
      <c r="J2996" s="40"/>
    </row>
    <row r="2997" spans="9:10">
      <c r="I2997" s="40"/>
      <c r="J2997" s="40"/>
    </row>
    <row r="2998" spans="9:10">
      <c r="I2998" s="40"/>
      <c r="J2998" s="40"/>
    </row>
    <row r="2999" spans="9:10">
      <c r="I2999" s="40"/>
      <c r="J2999" s="40"/>
    </row>
    <row r="3000" spans="9:10">
      <c r="I3000" s="40"/>
      <c r="J3000" s="40"/>
    </row>
    <row r="3001" spans="9:10">
      <c r="I3001" s="40"/>
      <c r="J3001" s="40"/>
    </row>
    <row r="3002" spans="9:10">
      <c r="I3002" s="40"/>
      <c r="J3002" s="40"/>
    </row>
    <row r="3003" spans="9:10">
      <c r="I3003" s="40"/>
      <c r="J3003" s="40"/>
    </row>
    <row r="3004" spans="9:10">
      <c r="I3004" s="40"/>
      <c r="J3004" s="40"/>
    </row>
    <row r="3005" spans="9:10">
      <c r="I3005" s="40"/>
      <c r="J3005" s="40"/>
    </row>
    <row r="3006" spans="9:10">
      <c r="I3006" s="40"/>
      <c r="J3006" s="40"/>
    </row>
    <row r="3007" spans="9:10">
      <c r="I3007" s="40"/>
      <c r="J3007" s="40"/>
    </row>
    <row r="3008" spans="9:10">
      <c r="I3008" s="40"/>
      <c r="J3008" s="40"/>
    </row>
    <row r="3009" spans="9:10">
      <c r="I3009" s="40"/>
      <c r="J3009" s="40"/>
    </row>
    <row r="3010" spans="9:10">
      <c r="I3010" s="40"/>
      <c r="J3010" s="40"/>
    </row>
    <row r="3011" spans="9:10">
      <c r="I3011" s="40"/>
      <c r="J3011" s="40"/>
    </row>
    <row r="3012" spans="9:10">
      <c r="I3012" s="40"/>
      <c r="J3012" s="40"/>
    </row>
    <row r="3013" spans="9:10">
      <c r="I3013" s="40"/>
      <c r="J3013" s="40"/>
    </row>
    <row r="3014" spans="9:10">
      <c r="I3014" s="40"/>
      <c r="J3014" s="40"/>
    </row>
    <row r="3015" spans="9:10">
      <c r="I3015" s="40"/>
      <c r="J3015" s="40"/>
    </row>
    <row r="3016" spans="9:10">
      <c r="I3016" s="40"/>
      <c r="J3016" s="40"/>
    </row>
    <row r="3017" spans="9:10">
      <c r="I3017" s="40"/>
      <c r="J3017" s="40"/>
    </row>
    <row r="3018" spans="9:10">
      <c r="I3018" s="40"/>
      <c r="J3018" s="40"/>
    </row>
    <row r="3019" spans="9:10">
      <c r="I3019" s="40"/>
      <c r="J3019" s="40"/>
    </row>
    <row r="3020" spans="9:10">
      <c r="I3020" s="40"/>
      <c r="J3020" s="40"/>
    </row>
    <row r="3021" spans="9:10">
      <c r="I3021" s="40"/>
      <c r="J3021" s="40"/>
    </row>
    <row r="3022" spans="9:10">
      <c r="I3022" s="40"/>
      <c r="J3022" s="40"/>
    </row>
    <row r="3023" spans="9:10">
      <c r="I3023" s="40"/>
      <c r="J3023" s="40"/>
    </row>
    <row r="3024" spans="9:10">
      <c r="I3024" s="40"/>
      <c r="J3024" s="40"/>
    </row>
    <row r="3025" spans="9:10">
      <c r="I3025" s="40"/>
      <c r="J3025" s="40"/>
    </row>
    <row r="3026" spans="9:10">
      <c r="I3026" s="40"/>
      <c r="J3026" s="40"/>
    </row>
    <row r="3027" spans="9:10">
      <c r="I3027" s="40"/>
      <c r="J3027" s="40"/>
    </row>
    <row r="3028" spans="9:10">
      <c r="I3028" s="40"/>
      <c r="J3028" s="40"/>
    </row>
    <row r="3029" spans="9:10">
      <c r="I3029" s="40"/>
      <c r="J3029" s="40"/>
    </row>
    <row r="3030" spans="9:10">
      <c r="I3030" s="40"/>
      <c r="J3030" s="40"/>
    </row>
    <row r="3031" spans="9:10">
      <c r="I3031" s="40"/>
      <c r="J3031" s="40"/>
    </row>
    <row r="3032" spans="9:10">
      <c r="I3032" s="40"/>
      <c r="J3032" s="40"/>
    </row>
    <row r="3033" spans="9:10">
      <c r="I3033" s="40"/>
      <c r="J3033" s="40"/>
    </row>
    <row r="3034" spans="9:10">
      <c r="I3034" s="40"/>
      <c r="J3034" s="40"/>
    </row>
    <row r="3035" spans="9:10">
      <c r="I3035" s="40"/>
      <c r="J3035" s="40"/>
    </row>
    <row r="3036" spans="9:10">
      <c r="I3036" s="40"/>
      <c r="J3036" s="40"/>
    </row>
    <row r="3037" spans="9:10">
      <c r="I3037" s="40"/>
      <c r="J3037" s="40"/>
    </row>
    <row r="3038" spans="9:10">
      <c r="I3038" s="40"/>
      <c r="J3038" s="40"/>
    </row>
    <row r="3039" spans="9:10">
      <c r="I3039" s="40"/>
      <c r="J3039" s="40"/>
    </row>
    <row r="3040" spans="9:10">
      <c r="I3040" s="40"/>
      <c r="J3040" s="40"/>
    </row>
    <row r="3041" spans="9:10">
      <c r="I3041" s="40"/>
      <c r="J3041" s="40"/>
    </row>
    <row r="3042" spans="9:10">
      <c r="I3042" s="40"/>
      <c r="J3042" s="40"/>
    </row>
    <row r="3043" spans="9:10">
      <c r="I3043" s="40"/>
      <c r="J3043" s="40"/>
    </row>
    <row r="3044" spans="9:10">
      <c r="I3044" s="40"/>
      <c r="J3044" s="40"/>
    </row>
    <row r="3045" spans="9:10">
      <c r="I3045" s="40"/>
      <c r="J3045" s="40"/>
    </row>
    <row r="3046" spans="9:10">
      <c r="I3046" s="40"/>
      <c r="J3046" s="40"/>
    </row>
    <row r="3047" spans="9:10">
      <c r="I3047" s="40"/>
      <c r="J3047" s="40"/>
    </row>
    <row r="3048" spans="9:10">
      <c r="I3048" s="40"/>
      <c r="J3048" s="40"/>
    </row>
    <row r="3049" spans="9:10">
      <c r="I3049" s="40"/>
      <c r="J3049" s="40"/>
    </row>
    <row r="3050" spans="9:10">
      <c r="I3050" s="40"/>
      <c r="J3050" s="40"/>
    </row>
    <row r="3051" spans="9:10">
      <c r="I3051" s="40"/>
      <c r="J3051" s="40"/>
    </row>
    <row r="3052" spans="9:10">
      <c r="I3052" s="40"/>
      <c r="J3052" s="40"/>
    </row>
    <row r="3053" spans="9:10">
      <c r="I3053" s="40"/>
      <c r="J3053" s="40"/>
    </row>
    <row r="3054" spans="9:10">
      <c r="I3054" s="40"/>
      <c r="J3054" s="40"/>
    </row>
    <row r="3055" spans="9:10">
      <c r="I3055" s="40"/>
      <c r="J3055" s="40"/>
    </row>
    <row r="3056" spans="9:10">
      <c r="I3056" s="40"/>
      <c r="J3056" s="40"/>
    </row>
    <row r="3057" spans="9:10">
      <c r="I3057" s="40"/>
      <c r="J3057" s="40"/>
    </row>
    <row r="3058" spans="9:10">
      <c r="I3058" s="40"/>
      <c r="J3058" s="40"/>
    </row>
    <row r="3059" spans="9:10">
      <c r="I3059" s="40"/>
      <c r="J3059" s="40"/>
    </row>
    <row r="3060" spans="9:10">
      <c r="I3060" s="40"/>
      <c r="J3060" s="40"/>
    </row>
    <row r="3061" spans="9:10">
      <c r="I3061" s="40"/>
      <c r="J3061" s="40"/>
    </row>
    <row r="3062" spans="9:10">
      <c r="I3062" s="40"/>
      <c r="J3062" s="40"/>
    </row>
    <row r="3063" spans="9:10">
      <c r="I3063" s="40"/>
      <c r="J3063" s="40"/>
    </row>
    <row r="3064" spans="9:10">
      <c r="I3064" s="40"/>
      <c r="J3064" s="40"/>
    </row>
    <row r="3065" spans="9:10">
      <c r="I3065" s="40"/>
      <c r="J3065" s="40"/>
    </row>
    <row r="3066" spans="9:10">
      <c r="I3066" s="40"/>
      <c r="J3066" s="40"/>
    </row>
    <row r="3067" spans="9:10">
      <c r="I3067" s="40"/>
      <c r="J3067" s="40"/>
    </row>
    <row r="3068" spans="9:10">
      <c r="I3068" s="40"/>
      <c r="J3068" s="40"/>
    </row>
    <row r="3069" spans="9:10">
      <c r="I3069" s="40"/>
      <c r="J3069" s="40"/>
    </row>
    <row r="3070" spans="9:10">
      <c r="I3070" s="40"/>
      <c r="J3070" s="40"/>
    </row>
    <row r="3071" spans="9:10">
      <c r="I3071" s="40"/>
      <c r="J3071" s="40"/>
    </row>
    <row r="3072" spans="9:10">
      <c r="I3072" s="40"/>
      <c r="J3072" s="40"/>
    </row>
    <row r="3073" spans="9:10">
      <c r="I3073" s="40"/>
      <c r="J3073" s="40"/>
    </row>
    <row r="3074" spans="9:10">
      <c r="I3074" s="40"/>
      <c r="J3074" s="40"/>
    </row>
    <row r="3075" spans="9:10">
      <c r="I3075" s="40"/>
      <c r="J3075" s="40"/>
    </row>
    <row r="3076" spans="9:10">
      <c r="I3076" s="40"/>
      <c r="J3076" s="40"/>
    </row>
    <row r="3077" spans="9:10">
      <c r="I3077" s="40"/>
      <c r="J3077" s="40"/>
    </row>
    <row r="3078" spans="9:10">
      <c r="I3078" s="40"/>
      <c r="J3078" s="40"/>
    </row>
    <row r="3079" spans="9:10">
      <c r="I3079" s="40"/>
      <c r="J3079" s="40"/>
    </row>
    <row r="3080" spans="9:10">
      <c r="I3080" s="40"/>
      <c r="J3080" s="40"/>
    </row>
    <row r="3081" spans="9:10">
      <c r="I3081" s="40"/>
      <c r="J3081" s="40"/>
    </row>
    <row r="3082" spans="9:10">
      <c r="I3082" s="40"/>
      <c r="J3082" s="40"/>
    </row>
    <row r="3083" spans="9:10">
      <c r="I3083" s="40"/>
      <c r="J3083" s="40"/>
    </row>
    <row r="3084" spans="9:10">
      <c r="I3084" s="40"/>
      <c r="J3084" s="40"/>
    </row>
    <row r="3085" spans="9:10">
      <c r="I3085" s="40"/>
      <c r="J3085" s="40"/>
    </row>
    <row r="3086" spans="9:10">
      <c r="I3086" s="40"/>
      <c r="J3086" s="40"/>
    </row>
    <row r="3087" spans="9:10">
      <c r="I3087" s="40"/>
      <c r="J3087" s="40"/>
    </row>
    <row r="3088" spans="9:10">
      <c r="I3088" s="40"/>
      <c r="J3088" s="40"/>
    </row>
    <row r="3089" spans="9:10">
      <c r="I3089" s="40"/>
      <c r="J3089" s="40"/>
    </row>
    <row r="3090" spans="9:10">
      <c r="I3090" s="40"/>
      <c r="J3090" s="40"/>
    </row>
    <row r="3091" spans="9:10">
      <c r="I3091" s="40"/>
      <c r="J3091" s="40"/>
    </row>
    <row r="3092" spans="9:10">
      <c r="I3092" s="40"/>
      <c r="J3092" s="40"/>
    </row>
    <row r="3093" spans="9:10">
      <c r="I3093" s="40"/>
      <c r="J3093" s="40"/>
    </row>
    <row r="3094" spans="9:10">
      <c r="I3094" s="40"/>
      <c r="J3094" s="40"/>
    </row>
    <row r="3095" spans="9:10">
      <c r="I3095" s="40"/>
      <c r="J3095" s="40"/>
    </row>
    <row r="3096" spans="9:10">
      <c r="I3096" s="40"/>
      <c r="J3096" s="40"/>
    </row>
    <row r="3097" spans="9:10">
      <c r="I3097" s="40"/>
      <c r="J3097" s="40"/>
    </row>
    <row r="3098" spans="9:10">
      <c r="I3098" s="40"/>
      <c r="J3098" s="40"/>
    </row>
    <row r="3099" spans="9:10">
      <c r="I3099" s="40"/>
      <c r="J3099" s="40"/>
    </row>
    <row r="3100" spans="9:10">
      <c r="I3100" s="40"/>
      <c r="J3100" s="40"/>
    </row>
    <row r="3101" spans="9:10">
      <c r="I3101" s="40"/>
      <c r="J3101" s="40"/>
    </row>
    <row r="3102" spans="9:10">
      <c r="I3102" s="40"/>
      <c r="J3102" s="40"/>
    </row>
    <row r="3103" spans="9:10">
      <c r="I3103" s="40"/>
      <c r="J3103" s="40"/>
    </row>
    <row r="3104" spans="9:10">
      <c r="I3104" s="40"/>
      <c r="J3104" s="40"/>
    </row>
    <row r="3105" spans="9:10">
      <c r="I3105" s="40"/>
      <c r="J3105" s="40"/>
    </row>
    <row r="3106" spans="9:10">
      <c r="I3106" s="40"/>
      <c r="J3106" s="40"/>
    </row>
    <row r="3107" spans="9:10">
      <c r="I3107" s="40"/>
      <c r="J3107" s="40"/>
    </row>
    <row r="3108" spans="9:10">
      <c r="I3108" s="40"/>
      <c r="J3108" s="40"/>
    </row>
    <row r="3109" spans="9:10">
      <c r="I3109" s="40"/>
      <c r="J3109" s="40"/>
    </row>
    <row r="3110" spans="9:10">
      <c r="I3110" s="40"/>
      <c r="J3110" s="40"/>
    </row>
    <row r="3111" spans="9:10">
      <c r="I3111" s="40"/>
      <c r="J3111" s="40"/>
    </row>
    <row r="3112" spans="9:10">
      <c r="I3112" s="40"/>
      <c r="J3112" s="40"/>
    </row>
    <row r="3113" spans="9:10">
      <c r="I3113" s="40"/>
      <c r="J3113" s="40"/>
    </row>
    <row r="3114" spans="9:10">
      <c r="I3114" s="40"/>
      <c r="J3114" s="40"/>
    </row>
    <row r="3115" spans="9:10">
      <c r="I3115" s="40"/>
      <c r="J3115" s="40"/>
    </row>
    <row r="3116" spans="9:10">
      <c r="I3116" s="40"/>
      <c r="J3116" s="40"/>
    </row>
    <row r="3117" spans="9:10">
      <c r="I3117" s="40"/>
      <c r="J3117" s="40"/>
    </row>
    <row r="3118" spans="9:10">
      <c r="I3118" s="40"/>
      <c r="J3118" s="40"/>
    </row>
    <row r="3119" spans="9:10">
      <c r="I3119" s="40"/>
      <c r="J3119" s="40"/>
    </row>
    <row r="3120" spans="9:10">
      <c r="I3120" s="40"/>
      <c r="J3120" s="40"/>
    </row>
    <row r="3121" spans="9:10">
      <c r="I3121" s="40"/>
      <c r="J3121" s="40"/>
    </row>
    <row r="3122" spans="9:10">
      <c r="I3122" s="40"/>
      <c r="J3122" s="40"/>
    </row>
    <row r="3123" spans="9:10">
      <c r="I3123" s="40"/>
      <c r="J3123" s="40"/>
    </row>
    <row r="3124" spans="9:10">
      <c r="I3124" s="40"/>
      <c r="J3124" s="40"/>
    </row>
    <row r="3125" spans="9:10">
      <c r="I3125" s="40"/>
      <c r="J3125" s="40"/>
    </row>
    <row r="3126" spans="9:10">
      <c r="I3126" s="40"/>
      <c r="J3126" s="40"/>
    </row>
    <row r="3127" spans="9:10">
      <c r="I3127" s="40"/>
      <c r="J3127" s="40"/>
    </row>
    <row r="3128" spans="9:10">
      <c r="I3128" s="40"/>
      <c r="J3128" s="40"/>
    </row>
    <row r="3129" spans="9:10">
      <c r="I3129" s="40"/>
      <c r="J3129" s="40"/>
    </row>
    <row r="3130" spans="9:10">
      <c r="I3130" s="40"/>
      <c r="J3130" s="40"/>
    </row>
    <row r="3131" spans="9:10">
      <c r="I3131" s="40"/>
      <c r="J3131" s="40"/>
    </row>
    <row r="3132" spans="9:10">
      <c r="I3132" s="40"/>
      <c r="J3132" s="40"/>
    </row>
    <row r="3133" spans="9:10">
      <c r="I3133" s="40"/>
      <c r="J3133" s="40"/>
    </row>
    <row r="3134" spans="9:10">
      <c r="I3134" s="40"/>
      <c r="J3134" s="40"/>
    </row>
    <row r="3135" spans="9:10">
      <c r="I3135" s="40"/>
      <c r="J3135" s="40"/>
    </row>
    <row r="3136" spans="9:10">
      <c r="I3136" s="40"/>
      <c r="J3136" s="40"/>
    </row>
    <row r="3137" spans="9:10">
      <c r="I3137" s="40"/>
      <c r="J3137" s="40"/>
    </row>
    <row r="3138" spans="9:10">
      <c r="I3138" s="40"/>
      <c r="J3138" s="40"/>
    </row>
    <row r="3139" spans="9:10">
      <c r="I3139" s="40"/>
      <c r="J3139" s="40"/>
    </row>
    <row r="3140" spans="9:10">
      <c r="I3140" s="40"/>
      <c r="J3140" s="40"/>
    </row>
    <row r="3141" spans="9:10">
      <c r="I3141" s="40"/>
      <c r="J3141" s="40"/>
    </row>
    <row r="3142" spans="9:10">
      <c r="I3142" s="40"/>
      <c r="J3142" s="40"/>
    </row>
    <row r="3143" spans="9:10">
      <c r="I3143" s="40"/>
      <c r="J3143" s="40"/>
    </row>
    <row r="3144" spans="9:10">
      <c r="I3144" s="40"/>
      <c r="J3144" s="40"/>
    </row>
    <row r="3145" spans="9:10">
      <c r="I3145" s="40"/>
      <c r="J3145" s="40"/>
    </row>
    <row r="3146" spans="9:10">
      <c r="I3146" s="40"/>
      <c r="J3146" s="40"/>
    </row>
    <row r="3147" spans="9:10">
      <c r="I3147" s="40"/>
      <c r="J3147" s="40"/>
    </row>
    <row r="3148" spans="9:10">
      <c r="I3148" s="40"/>
      <c r="J3148" s="40"/>
    </row>
    <row r="3149" spans="9:10">
      <c r="I3149" s="40"/>
      <c r="J3149" s="40"/>
    </row>
    <row r="3150" spans="9:10">
      <c r="I3150" s="40"/>
      <c r="J3150" s="40"/>
    </row>
    <row r="3151" spans="9:10">
      <c r="I3151" s="40"/>
      <c r="J3151" s="40"/>
    </row>
    <row r="3152" spans="9:10">
      <c r="I3152" s="40"/>
      <c r="J3152" s="40"/>
    </row>
    <row r="3153" spans="9:10">
      <c r="I3153" s="40"/>
      <c r="J3153" s="40"/>
    </row>
    <row r="3154" spans="9:10">
      <c r="I3154" s="40"/>
      <c r="J3154" s="40"/>
    </row>
    <row r="3155" spans="9:10">
      <c r="I3155" s="40"/>
      <c r="J3155" s="40"/>
    </row>
    <row r="3156" spans="9:10">
      <c r="I3156" s="40"/>
      <c r="J3156" s="40"/>
    </row>
    <row r="3157" spans="9:10">
      <c r="I3157" s="40"/>
      <c r="J3157" s="40"/>
    </row>
    <row r="3158" spans="9:10">
      <c r="I3158" s="40"/>
      <c r="J3158" s="40"/>
    </row>
    <row r="3159" spans="9:10">
      <c r="I3159" s="40"/>
      <c r="J3159" s="40"/>
    </row>
    <row r="3160" spans="9:10">
      <c r="I3160" s="40"/>
      <c r="J3160" s="40"/>
    </row>
    <row r="3161" spans="9:10">
      <c r="I3161" s="40"/>
      <c r="J3161" s="40"/>
    </row>
    <row r="3162" spans="9:10">
      <c r="I3162" s="40"/>
      <c r="J3162" s="40"/>
    </row>
    <row r="3163" spans="9:10">
      <c r="I3163" s="40"/>
      <c r="J3163" s="40"/>
    </row>
    <row r="3164" spans="9:10">
      <c r="I3164" s="40"/>
      <c r="J3164" s="40"/>
    </row>
    <row r="3165" spans="9:10">
      <c r="I3165" s="40"/>
      <c r="J3165" s="40"/>
    </row>
    <row r="3166" spans="9:10">
      <c r="I3166" s="40"/>
      <c r="J3166" s="40"/>
    </row>
    <row r="3167" spans="9:10">
      <c r="I3167" s="40"/>
      <c r="J3167" s="40"/>
    </row>
    <row r="3168" spans="9:10">
      <c r="I3168" s="40"/>
      <c r="J3168" s="40"/>
    </row>
    <row r="3169" spans="9:10">
      <c r="I3169" s="40"/>
      <c r="J3169" s="40"/>
    </row>
    <row r="3170" spans="9:10">
      <c r="I3170" s="40"/>
      <c r="J3170" s="40"/>
    </row>
    <row r="3171" spans="9:10">
      <c r="I3171" s="40"/>
      <c r="J3171" s="40"/>
    </row>
    <row r="3172" spans="9:10">
      <c r="I3172" s="40"/>
      <c r="J3172" s="40"/>
    </row>
    <row r="3173" spans="9:10">
      <c r="I3173" s="40"/>
      <c r="J3173" s="40"/>
    </row>
    <row r="3174" spans="9:10">
      <c r="I3174" s="40"/>
      <c r="J3174" s="40"/>
    </row>
    <row r="3175" spans="9:10">
      <c r="I3175" s="40"/>
      <c r="J3175" s="40"/>
    </row>
    <row r="3176" spans="9:10">
      <c r="I3176" s="40"/>
      <c r="J3176" s="40"/>
    </row>
    <row r="3177" spans="9:10">
      <c r="I3177" s="40"/>
      <c r="J3177" s="40"/>
    </row>
    <row r="3178" spans="9:10">
      <c r="I3178" s="40"/>
      <c r="J3178" s="40"/>
    </row>
    <row r="3179" spans="9:10">
      <c r="I3179" s="40"/>
      <c r="J3179" s="40"/>
    </row>
    <row r="3180" spans="9:10">
      <c r="I3180" s="40"/>
      <c r="J3180" s="40"/>
    </row>
    <row r="3181" spans="9:10">
      <c r="I3181" s="40"/>
      <c r="J3181" s="40"/>
    </row>
    <row r="3182" spans="9:10">
      <c r="I3182" s="40"/>
      <c r="J3182" s="40"/>
    </row>
    <row r="3183" spans="9:10">
      <c r="I3183" s="40"/>
      <c r="J3183" s="40"/>
    </row>
    <row r="3184" spans="9:10">
      <c r="I3184" s="40"/>
      <c r="J3184" s="40"/>
    </row>
    <row r="3185" spans="9:10">
      <c r="I3185" s="40"/>
      <c r="J3185" s="40"/>
    </row>
    <row r="3186" spans="9:10">
      <c r="I3186" s="40"/>
      <c r="J3186" s="40"/>
    </row>
    <row r="3187" spans="9:10">
      <c r="I3187" s="40"/>
      <c r="J3187" s="40"/>
    </row>
    <row r="3188" spans="9:10">
      <c r="I3188" s="40"/>
      <c r="J3188" s="40"/>
    </row>
    <row r="3189" spans="9:10">
      <c r="I3189" s="40"/>
      <c r="J3189" s="40"/>
    </row>
    <row r="3190" spans="9:10">
      <c r="I3190" s="40"/>
      <c r="J3190" s="40"/>
    </row>
    <row r="3191" spans="9:10">
      <c r="I3191" s="40"/>
      <c r="J3191" s="40"/>
    </row>
    <row r="3192" spans="9:10">
      <c r="I3192" s="40"/>
      <c r="J3192" s="40"/>
    </row>
    <row r="3193" spans="9:10">
      <c r="I3193" s="40"/>
      <c r="J3193" s="40"/>
    </row>
    <row r="3194" spans="9:10">
      <c r="I3194" s="40"/>
      <c r="J3194" s="40"/>
    </row>
    <row r="3195" spans="9:10">
      <c r="I3195" s="40"/>
      <c r="J3195" s="40"/>
    </row>
    <row r="3196" spans="9:10">
      <c r="I3196" s="40"/>
      <c r="J3196" s="40"/>
    </row>
    <row r="3197" spans="9:10">
      <c r="I3197" s="40"/>
      <c r="J3197" s="40"/>
    </row>
    <row r="3198" spans="9:10">
      <c r="I3198" s="40"/>
      <c r="J3198" s="40"/>
    </row>
    <row r="3199" spans="9:10">
      <c r="I3199" s="40"/>
      <c r="J3199" s="40"/>
    </row>
    <row r="3200" spans="9:10">
      <c r="I3200" s="40"/>
      <c r="J3200" s="40"/>
    </row>
    <row r="3201" spans="9:10">
      <c r="I3201" s="40"/>
      <c r="J3201" s="40"/>
    </row>
    <row r="3202" spans="9:10">
      <c r="I3202" s="40"/>
      <c r="J3202" s="40"/>
    </row>
    <row r="3203" spans="9:10">
      <c r="I3203" s="40"/>
      <c r="J3203" s="40"/>
    </row>
    <row r="3204" spans="9:10">
      <c r="I3204" s="40"/>
      <c r="J3204" s="40"/>
    </row>
    <row r="3205" spans="9:10">
      <c r="I3205" s="40"/>
      <c r="J3205" s="40"/>
    </row>
    <row r="3206" spans="9:10">
      <c r="I3206" s="40"/>
      <c r="J3206" s="40"/>
    </row>
    <row r="3207" spans="9:10">
      <c r="I3207" s="40"/>
      <c r="J3207" s="40"/>
    </row>
    <row r="3208" spans="9:10">
      <c r="I3208" s="40"/>
      <c r="J3208" s="40"/>
    </row>
    <row r="3209" spans="9:10">
      <c r="I3209" s="40"/>
      <c r="J3209" s="40"/>
    </row>
    <row r="3210" spans="9:10">
      <c r="I3210" s="40"/>
      <c r="J3210" s="40"/>
    </row>
    <row r="3211" spans="9:10">
      <c r="I3211" s="40"/>
      <c r="J3211" s="40"/>
    </row>
    <row r="3212" spans="9:10">
      <c r="I3212" s="40"/>
      <c r="J3212" s="40"/>
    </row>
    <row r="3213" spans="9:10">
      <c r="I3213" s="40"/>
      <c r="J3213" s="40"/>
    </row>
    <row r="3214" spans="9:10">
      <c r="I3214" s="40"/>
      <c r="J3214" s="40"/>
    </row>
    <row r="3215" spans="9:10">
      <c r="I3215" s="40"/>
      <c r="J3215" s="40"/>
    </row>
    <row r="3216" spans="9:10">
      <c r="I3216" s="40"/>
      <c r="J3216" s="40"/>
    </row>
    <row r="3217" spans="9:10">
      <c r="I3217" s="40"/>
      <c r="J3217" s="40"/>
    </row>
    <row r="3218" spans="9:10">
      <c r="I3218" s="40"/>
      <c r="J3218" s="40"/>
    </row>
    <row r="3219" spans="9:10">
      <c r="I3219" s="40"/>
      <c r="J3219" s="40"/>
    </row>
    <row r="3220" spans="9:10">
      <c r="I3220" s="40"/>
      <c r="J3220" s="40"/>
    </row>
    <row r="3221" spans="9:10">
      <c r="I3221" s="40"/>
      <c r="J3221" s="40"/>
    </row>
    <row r="3222" spans="9:10">
      <c r="I3222" s="40"/>
      <c r="J3222" s="40"/>
    </row>
    <row r="3223" spans="9:10">
      <c r="I3223" s="40"/>
      <c r="J3223" s="40"/>
    </row>
    <row r="3224" spans="9:10">
      <c r="I3224" s="40"/>
      <c r="J3224" s="40"/>
    </row>
    <row r="3225" spans="9:10">
      <c r="I3225" s="40"/>
      <c r="J3225" s="40"/>
    </row>
    <row r="3226" spans="9:10">
      <c r="I3226" s="40"/>
      <c r="J3226" s="40"/>
    </row>
    <row r="3227" spans="9:10">
      <c r="I3227" s="40"/>
      <c r="J3227" s="40"/>
    </row>
    <row r="3228" spans="9:10">
      <c r="I3228" s="40"/>
      <c r="J3228" s="40"/>
    </row>
    <row r="3229" spans="9:10">
      <c r="I3229" s="40"/>
      <c r="J3229" s="40"/>
    </row>
    <row r="3230" spans="9:10">
      <c r="I3230" s="40"/>
      <c r="J3230" s="40"/>
    </row>
    <row r="3231" spans="9:10">
      <c r="I3231" s="40"/>
      <c r="J3231" s="40"/>
    </row>
    <row r="3232" spans="9:10">
      <c r="I3232" s="40"/>
      <c r="J3232" s="40"/>
    </row>
    <row r="3233" spans="9:10">
      <c r="I3233" s="40"/>
      <c r="J3233" s="40"/>
    </row>
    <row r="3234" spans="9:10">
      <c r="I3234" s="40"/>
      <c r="J3234" s="40"/>
    </row>
    <row r="3235" spans="9:10">
      <c r="I3235" s="40"/>
      <c r="J3235" s="40"/>
    </row>
    <row r="3236" spans="9:10">
      <c r="I3236" s="40"/>
      <c r="J3236" s="40"/>
    </row>
    <row r="3237" spans="9:10">
      <c r="I3237" s="40"/>
      <c r="J3237" s="40"/>
    </row>
    <row r="3238" spans="9:10">
      <c r="I3238" s="40"/>
      <c r="J3238" s="40"/>
    </row>
    <row r="3239" spans="9:10">
      <c r="I3239" s="40"/>
      <c r="J3239" s="40"/>
    </row>
    <row r="3240" spans="9:10">
      <c r="I3240" s="40"/>
      <c r="J3240" s="40"/>
    </row>
    <row r="3241" spans="9:10">
      <c r="I3241" s="40"/>
      <c r="J3241" s="40"/>
    </row>
    <row r="3242" spans="9:10">
      <c r="I3242" s="40"/>
      <c r="J3242" s="40"/>
    </row>
    <row r="3243" spans="9:10">
      <c r="I3243" s="40"/>
      <c r="J3243" s="40"/>
    </row>
    <row r="3244" spans="9:10">
      <c r="I3244" s="40"/>
      <c r="J3244" s="40"/>
    </row>
    <row r="3245" spans="9:10">
      <c r="I3245" s="40"/>
      <c r="J3245" s="40"/>
    </row>
    <row r="3246" spans="9:10">
      <c r="I3246" s="40"/>
      <c r="J3246" s="40"/>
    </row>
    <row r="3247" spans="9:10">
      <c r="I3247" s="40"/>
      <c r="J3247" s="40"/>
    </row>
    <row r="3248" spans="9:10">
      <c r="I3248" s="40"/>
      <c r="J3248" s="40"/>
    </row>
    <row r="3249" spans="9:10">
      <c r="I3249" s="40"/>
      <c r="J3249" s="40"/>
    </row>
    <row r="3250" spans="9:10">
      <c r="I3250" s="40"/>
      <c r="J3250" s="40"/>
    </row>
    <row r="3251" spans="9:10">
      <c r="I3251" s="40"/>
      <c r="J3251" s="40"/>
    </row>
    <row r="3252" spans="9:10">
      <c r="I3252" s="40"/>
      <c r="J3252" s="40"/>
    </row>
    <row r="3253" spans="9:10">
      <c r="I3253" s="40"/>
      <c r="J3253" s="40"/>
    </row>
    <row r="3254" spans="9:10">
      <c r="I3254" s="40"/>
      <c r="J3254" s="40"/>
    </row>
    <row r="3255" spans="9:10">
      <c r="I3255" s="40"/>
      <c r="J3255" s="40"/>
    </row>
    <row r="3256" spans="9:10">
      <c r="I3256" s="40"/>
      <c r="J3256" s="40"/>
    </row>
    <row r="3257" spans="9:10">
      <c r="I3257" s="40"/>
      <c r="J3257" s="40"/>
    </row>
    <row r="3258" spans="9:10">
      <c r="I3258" s="40"/>
      <c r="J3258" s="40"/>
    </row>
    <row r="3259" spans="9:10">
      <c r="I3259" s="40"/>
      <c r="J3259" s="40"/>
    </row>
    <row r="3260" spans="9:10">
      <c r="I3260" s="40"/>
      <c r="J3260" s="40"/>
    </row>
    <row r="3261" spans="9:10">
      <c r="I3261" s="40"/>
      <c r="J3261" s="40"/>
    </row>
    <row r="3262" spans="9:10">
      <c r="I3262" s="40"/>
      <c r="J3262" s="40"/>
    </row>
    <row r="3263" spans="9:10">
      <c r="I3263" s="40"/>
      <c r="J3263" s="40"/>
    </row>
    <row r="3264" spans="9:10">
      <c r="I3264" s="40"/>
      <c r="J3264" s="40"/>
    </row>
    <row r="3265" spans="9:10">
      <c r="I3265" s="40"/>
      <c r="J3265" s="40"/>
    </row>
    <row r="3266" spans="9:10">
      <c r="I3266" s="40"/>
      <c r="J3266" s="40"/>
    </row>
    <row r="3267" spans="9:10">
      <c r="I3267" s="40"/>
      <c r="J3267" s="40"/>
    </row>
    <row r="3268" spans="9:10">
      <c r="I3268" s="40"/>
      <c r="J3268" s="40"/>
    </row>
    <row r="3269" spans="9:10">
      <c r="I3269" s="40"/>
      <c r="J3269" s="40"/>
    </row>
    <row r="3270" spans="9:10">
      <c r="I3270" s="40"/>
      <c r="J3270" s="40"/>
    </row>
    <row r="3271" spans="9:10">
      <c r="I3271" s="40"/>
      <c r="J3271" s="40"/>
    </row>
    <row r="3272" spans="9:10">
      <c r="I3272" s="40"/>
      <c r="J3272" s="40"/>
    </row>
    <row r="3273" spans="9:10">
      <c r="I3273" s="40"/>
      <c r="J3273" s="40"/>
    </row>
    <row r="3274" spans="9:10">
      <c r="I3274" s="40"/>
      <c r="J3274" s="40"/>
    </row>
    <row r="3275" spans="9:10">
      <c r="I3275" s="40"/>
      <c r="J3275" s="40"/>
    </row>
    <row r="3276" spans="9:10">
      <c r="I3276" s="40"/>
      <c r="J3276" s="40"/>
    </row>
    <row r="3277" spans="9:10">
      <c r="I3277" s="40"/>
      <c r="J3277" s="40"/>
    </row>
    <row r="3278" spans="9:10">
      <c r="I3278" s="40"/>
      <c r="J3278" s="40"/>
    </row>
    <row r="3279" spans="9:10">
      <c r="I3279" s="40"/>
      <c r="J3279" s="40"/>
    </row>
    <row r="3280" spans="9:10">
      <c r="I3280" s="40"/>
      <c r="J3280" s="40"/>
    </row>
    <row r="3281" spans="9:10">
      <c r="I3281" s="40"/>
      <c r="J3281" s="40"/>
    </row>
    <row r="3282" spans="9:10">
      <c r="I3282" s="40"/>
      <c r="J3282" s="40"/>
    </row>
    <row r="3283" spans="9:10">
      <c r="I3283" s="40"/>
      <c r="J3283" s="40"/>
    </row>
    <row r="3284" spans="9:10">
      <c r="I3284" s="40"/>
      <c r="J3284" s="40"/>
    </row>
    <row r="3285" spans="9:10">
      <c r="I3285" s="40"/>
      <c r="J3285" s="40"/>
    </row>
    <row r="3286" spans="9:10">
      <c r="I3286" s="40"/>
      <c r="J3286" s="40"/>
    </row>
    <row r="3287" spans="9:10">
      <c r="I3287" s="40"/>
      <c r="J3287" s="40"/>
    </row>
    <row r="3288" spans="9:10">
      <c r="I3288" s="40"/>
      <c r="J3288" s="40"/>
    </row>
    <row r="3289" spans="9:10">
      <c r="I3289" s="40"/>
      <c r="J3289" s="40"/>
    </row>
    <row r="3290" spans="9:10">
      <c r="I3290" s="40"/>
      <c r="J3290" s="40"/>
    </row>
    <row r="3291" spans="9:10">
      <c r="I3291" s="40"/>
      <c r="J3291" s="40"/>
    </row>
    <row r="3292" spans="9:10">
      <c r="I3292" s="40"/>
      <c r="J3292" s="40"/>
    </row>
    <row r="3293" spans="9:10">
      <c r="I3293" s="40"/>
      <c r="J3293" s="40"/>
    </row>
    <row r="3294" spans="9:10">
      <c r="I3294" s="40"/>
      <c r="J3294" s="40"/>
    </row>
    <row r="3295" spans="9:10">
      <c r="I3295" s="40"/>
      <c r="J3295" s="40"/>
    </row>
    <row r="3296" spans="9:10">
      <c r="I3296" s="40"/>
      <c r="J3296" s="40"/>
    </row>
    <row r="3297" spans="9:10">
      <c r="I3297" s="40"/>
      <c r="J3297" s="40"/>
    </row>
    <row r="3298" spans="9:10">
      <c r="I3298" s="40"/>
      <c r="J3298" s="40"/>
    </row>
    <row r="3299" spans="9:10">
      <c r="I3299" s="40"/>
      <c r="J3299" s="40"/>
    </row>
    <row r="3300" spans="9:10">
      <c r="I3300" s="40"/>
      <c r="J3300" s="40"/>
    </row>
    <row r="3301" spans="9:10">
      <c r="I3301" s="40"/>
      <c r="J3301" s="40"/>
    </row>
    <row r="3302" spans="9:10">
      <c r="I3302" s="40"/>
      <c r="J3302" s="40"/>
    </row>
    <row r="3303" spans="9:10">
      <c r="I3303" s="40"/>
      <c r="J3303" s="40"/>
    </row>
    <row r="3304" spans="9:10">
      <c r="I3304" s="40"/>
      <c r="J3304" s="40"/>
    </row>
    <row r="3305" spans="9:10">
      <c r="I3305" s="40"/>
      <c r="J3305" s="40"/>
    </row>
    <row r="3306" spans="9:10">
      <c r="I3306" s="40"/>
      <c r="J3306" s="40"/>
    </row>
    <row r="3307" spans="9:10">
      <c r="I3307" s="40"/>
      <c r="J3307" s="40"/>
    </row>
    <row r="3308" spans="9:10">
      <c r="I3308" s="40"/>
      <c r="J3308" s="40"/>
    </row>
    <row r="3309" spans="9:10">
      <c r="I3309" s="40"/>
      <c r="J3309" s="40"/>
    </row>
    <row r="3310" spans="9:10">
      <c r="I3310" s="40"/>
      <c r="J3310" s="40"/>
    </row>
    <row r="3311" spans="9:10">
      <c r="I3311" s="40"/>
      <c r="J3311" s="40"/>
    </row>
    <row r="3312" spans="9:10">
      <c r="I3312" s="40"/>
      <c r="J3312" s="40"/>
    </row>
    <row r="3313" spans="9:10">
      <c r="I3313" s="40"/>
      <c r="J3313" s="40"/>
    </row>
    <row r="3314" spans="9:10">
      <c r="I3314" s="40"/>
      <c r="J3314" s="40"/>
    </row>
    <row r="3315" spans="9:10">
      <c r="I3315" s="40"/>
      <c r="J3315" s="40"/>
    </row>
    <row r="3316" spans="9:10">
      <c r="I3316" s="40"/>
      <c r="J3316" s="40"/>
    </row>
    <row r="3317" spans="9:10">
      <c r="I3317" s="40"/>
      <c r="J3317" s="40"/>
    </row>
    <row r="3318" spans="9:10">
      <c r="I3318" s="40"/>
      <c r="J3318" s="40"/>
    </row>
    <row r="3319" spans="9:10">
      <c r="I3319" s="40"/>
      <c r="J3319" s="40"/>
    </row>
    <row r="3320" spans="9:10">
      <c r="I3320" s="40"/>
      <c r="J3320" s="40"/>
    </row>
    <row r="3321" spans="9:10">
      <c r="I3321" s="40"/>
      <c r="J3321" s="40"/>
    </row>
    <row r="3322" spans="9:10">
      <c r="I3322" s="40"/>
      <c r="J3322" s="40"/>
    </row>
    <row r="3323" spans="9:10">
      <c r="I3323" s="40"/>
      <c r="J3323" s="40"/>
    </row>
    <row r="3324" spans="9:10">
      <c r="I3324" s="40"/>
      <c r="J3324" s="40"/>
    </row>
    <row r="3325" spans="9:10">
      <c r="I3325" s="40"/>
      <c r="J3325" s="40"/>
    </row>
    <row r="3326" spans="9:10">
      <c r="I3326" s="40"/>
      <c r="J3326" s="40"/>
    </row>
    <row r="3327" spans="9:10">
      <c r="I3327" s="40"/>
      <c r="J3327" s="40"/>
    </row>
    <row r="3328" spans="9:10">
      <c r="I3328" s="40"/>
      <c r="J3328" s="40"/>
    </row>
    <row r="3329" spans="9:10">
      <c r="I3329" s="40"/>
      <c r="J3329" s="40"/>
    </row>
    <row r="3330" spans="9:10">
      <c r="I3330" s="40"/>
      <c r="J3330" s="40"/>
    </row>
    <row r="3331" spans="9:10">
      <c r="I3331" s="40"/>
      <c r="J3331" s="40"/>
    </row>
    <row r="3332" spans="9:10">
      <c r="I3332" s="40"/>
      <c r="J3332" s="40"/>
    </row>
    <row r="3333" spans="9:10">
      <c r="I3333" s="40"/>
      <c r="J3333" s="40"/>
    </row>
    <row r="3334" spans="9:10">
      <c r="I3334" s="40"/>
      <c r="J3334" s="40"/>
    </row>
    <row r="3335" spans="9:10">
      <c r="I3335" s="40"/>
      <c r="J3335" s="40"/>
    </row>
    <row r="3336" spans="9:10">
      <c r="I3336" s="40"/>
      <c r="J3336" s="40"/>
    </row>
    <row r="3337" spans="9:10">
      <c r="I3337" s="40"/>
      <c r="J3337" s="40"/>
    </row>
    <row r="3338" spans="9:10">
      <c r="I3338" s="40"/>
      <c r="J3338" s="40"/>
    </row>
    <row r="3339" spans="9:10">
      <c r="I3339" s="40"/>
      <c r="J3339" s="40"/>
    </row>
    <row r="3340" spans="9:10">
      <c r="I3340" s="40"/>
      <c r="J3340" s="40"/>
    </row>
    <row r="3341" spans="9:10">
      <c r="I3341" s="40"/>
      <c r="J3341" s="40"/>
    </row>
    <row r="3342" spans="9:10">
      <c r="I3342" s="40"/>
      <c r="J3342" s="40"/>
    </row>
    <row r="3343" spans="9:10">
      <c r="I3343" s="40"/>
      <c r="J3343" s="40"/>
    </row>
    <row r="3344" spans="9:10">
      <c r="I3344" s="40"/>
      <c r="J3344" s="40"/>
    </row>
    <row r="3345" spans="9:10">
      <c r="I3345" s="40"/>
      <c r="J3345" s="40"/>
    </row>
    <row r="3346" spans="9:10">
      <c r="I3346" s="40"/>
      <c r="J3346" s="40"/>
    </row>
    <row r="3347" spans="9:10">
      <c r="I3347" s="40"/>
      <c r="J3347" s="40"/>
    </row>
    <row r="3348" spans="9:10">
      <c r="I3348" s="40"/>
      <c r="J3348" s="40"/>
    </row>
    <row r="3349" spans="9:10">
      <c r="I3349" s="40"/>
      <c r="J3349" s="40"/>
    </row>
    <row r="3350" spans="9:10">
      <c r="I3350" s="40"/>
      <c r="J3350" s="40"/>
    </row>
    <row r="3351" spans="9:10">
      <c r="I3351" s="40"/>
      <c r="J3351" s="40"/>
    </row>
    <row r="3352" spans="9:10">
      <c r="I3352" s="40"/>
      <c r="J3352" s="40"/>
    </row>
    <row r="3353" spans="9:10">
      <c r="I3353" s="40"/>
      <c r="J3353" s="40"/>
    </row>
    <row r="3354" spans="9:10">
      <c r="I3354" s="40"/>
      <c r="J3354" s="40"/>
    </row>
    <row r="3355" spans="9:10">
      <c r="I3355" s="40"/>
      <c r="J3355" s="40"/>
    </row>
    <row r="3356" spans="9:10">
      <c r="I3356" s="40"/>
      <c r="J3356" s="40"/>
    </row>
    <row r="3357" spans="9:10">
      <c r="I3357" s="40"/>
      <c r="J3357" s="40"/>
    </row>
    <row r="3358" spans="9:10">
      <c r="I3358" s="40"/>
      <c r="J3358" s="40"/>
    </row>
    <row r="3359" spans="9:10">
      <c r="I3359" s="40"/>
      <c r="J3359" s="40"/>
    </row>
    <row r="3360" spans="9:10">
      <c r="I3360" s="40"/>
      <c r="J3360" s="40"/>
    </row>
    <row r="3361" spans="9:10">
      <c r="I3361" s="40"/>
      <c r="J3361" s="40"/>
    </row>
    <row r="3362" spans="9:10">
      <c r="I3362" s="40"/>
      <c r="J3362" s="40"/>
    </row>
    <row r="3363" spans="9:10">
      <c r="I3363" s="40"/>
      <c r="J3363" s="40"/>
    </row>
    <row r="3364" spans="9:10">
      <c r="I3364" s="40"/>
      <c r="J3364" s="40"/>
    </row>
    <row r="3365" spans="9:10">
      <c r="I3365" s="40"/>
      <c r="J3365" s="40"/>
    </row>
    <row r="3366" spans="9:10">
      <c r="I3366" s="40"/>
      <c r="J3366" s="40"/>
    </row>
    <row r="3367" spans="9:10">
      <c r="I3367" s="40"/>
      <c r="J3367" s="40"/>
    </row>
    <row r="3368" spans="9:10">
      <c r="I3368" s="40"/>
      <c r="J3368" s="40"/>
    </row>
    <row r="3369" spans="9:10">
      <c r="I3369" s="40"/>
      <c r="J3369" s="40"/>
    </row>
    <row r="3370" spans="9:10">
      <c r="I3370" s="40"/>
      <c r="J3370" s="40"/>
    </row>
    <row r="3371" spans="9:10">
      <c r="I3371" s="40"/>
      <c r="J3371" s="40"/>
    </row>
    <row r="3372" spans="9:10">
      <c r="I3372" s="40"/>
      <c r="J3372" s="40"/>
    </row>
    <row r="3373" spans="9:10">
      <c r="I3373" s="40"/>
      <c r="J3373" s="40"/>
    </row>
    <row r="3374" spans="9:10">
      <c r="I3374" s="40"/>
      <c r="J3374" s="40"/>
    </row>
    <row r="3375" spans="9:10">
      <c r="I3375" s="40"/>
      <c r="J3375" s="40"/>
    </row>
    <row r="3376" spans="9:10">
      <c r="I3376" s="40"/>
      <c r="J3376" s="40"/>
    </row>
    <row r="3377" spans="9:10">
      <c r="I3377" s="40"/>
      <c r="J3377" s="40"/>
    </row>
    <row r="3378" spans="9:10">
      <c r="I3378" s="40"/>
      <c r="J3378" s="40"/>
    </row>
    <row r="3379" spans="9:10">
      <c r="I3379" s="40"/>
      <c r="J3379" s="40"/>
    </row>
    <row r="3380" spans="9:10">
      <c r="I3380" s="40"/>
      <c r="J3380" s="40"/>
    </row>
    <row r="3381" spans="9:10">
      <c r="I3381" s="40"/>
      <c r="J3381" s="40"/>
    </row>
    <row r="3382" spans="9:10">
      <c r="I3382" s="40"/>
      <c r="J3382" s="40"/>
    </row>
    <row r="3383" spans="9:10">
      <c r="I3383" s="40"/>
      <c r="J3383" s="40"/>
    </row>
    <row r="3384" spans="9:10">
      <c r="I3384" s="40"/>
      <c r="J3384" s="40"/>
    </row>
    <row r="3385" spans="9:10">
      <c r="I3385" s="40"/>
      <c r="J3385" s="40"/>
    </row>
    <row r="3386" spans="9:10">
      <c r="I3386" s="40"/>
      <c r="J3386" s="40"/>
    </row>
    <row r="3387" spans="9:10">
      <c r="I3387" s="40"/>
      <c r="J3387" s="40"/>
    </row>
    <row r="3388" spans="9:10">
      <c r="I3388" s="40"/>
      <c r="J3388" s="40"/>
    </row>
    <row r="3389" spans="9:10">
      <c r="I3389" s="40"/>
      <c r="J3389" s="40"/>
    </row>
    <row r="3390" spans="9:10">
      <c r="I3390" s="40"/>
      <c r="J3390" s="40"/>
    </row>
    <row r="3391" spans="9:10">
      <c r="I3391" s="40"/>
      <c r="J3391" s="40"/>
    </row>
    <row r="3392" spans="9:10">
      <c r="I3392" s="40"/>
      <c r="J3392" s="40"/>
    </row>
    <row r="3393" spans="9:10">
      <c r="I3393" s="40"/>
      <c r="J3393" s="40"/>
    </row>
    <row r="3394" spans="9:10">
      <c r="I3394" s="40"/>
      <c r="J3394" s="40"/>
    </row>
    <row r="3395" spans="9:10">
      <c r="I3395" s="40"/>
      <c r="J3395" s="40"/>
    </row>
    <row r="3396" spans="9:10">
      <c r="I3396" s="40"/>
      <c r="J3396" s="40"/>
    </row>
    <row r="3397" spans="9:10">
      <c r="I3397" s="40"/>
      <c r="J3397" s="40"/>
    </row>
    <row r="3398" spans="9:10">
      <c r="I3398" s="40"/>
      <c r="J3398" s="40"/>
    </row>
    <row r="3399" spans="9:10">
      <c r="I3399" s="40"/>
      <c r="J3399" s="40"/>
    </row>
    <row r="3400" spans="9:10">
      <c r="I3400" s="40"/>
      <c r="J3400" s="40"/>
    </row>
    <row r="3401" spans="9:10">
      <c r="I3401" s="40"/>
      <c r="J3401" s="40"/>
    </row>
    <row r="3402" spans="9:10">
      <c r="I3402" s="40"/>
      <c r="J3402" s="40"/>
    </row>
    <row r="3403" spans="9:10">
      <c r="I3403" s="40"/>
      <c r="J3403" s="40"/>
    </row>
    <row r="3404" spans="9:10">
      <c r="I3404" s="40"/>
      <c r="J3404" s="40"/>
    </row>
    <row r="3405" spans="9:10">
      <c r="I3405" s="40"/>
      <c r="J3405" s="40"/>
    </row>
    <row r="3406" spans="9:10">
      <c r="I3406" s="40"/>
      <c r="J3406" s="40"/>
    </row>
    <row r="3407" spans="9:10">
      <c r="I3407" s="40"/>
      <c r="J3407" s="40"/>
    </row>
    <row r="3408" spans="9:10">
      <c r="I3408" s="40"/>
      <c r="J3408" s="40"/>
    </row>
    <row r="3409" spans="9:10">
      <c r="I3409" s="40"/>
      <c r="J3409" s="40"/>
    </row>
    <row r="3410" spans="9:10">
      <c r="I3410" s="40"/>
      <c r="J3410" s="40"/>
    </row>
    <row r="3411" spans="9:10">
      <c r="I3411" s="40"/>
      <c r="J3411" s="40"/>
    </row>
    <row r="3412" spans="9:10">
      <c r="I3412" s="40"/>
      <c r="J3412" s="40"/>
    </row>
    <row r="3413" spans="9:10">
      <c r="I3413" s="40"/>
      <c r="J3413" s="40"/>
    </row>
    <row r="3414" spans="9:10">
      <c r="I3414" s="40"/>
      <c r="J3414" s="40"/>
    </row>
    <row r="3415" spans="9:10">
      <c r="I3415" s="40"/>
      <c r="J3415" s="40"/>
    </row>
    <row r="3416" spans="9:10">
      <c r="I3416" s="40"/>
      <c r="J3416" s="40"/>
    </row>
    <row r="3417" spans="9:10">
      <c r="I3417" s="40"/>
      <c r="J3417" s="40"/>
    </row>
    <row r="3418" spans="9:10">
      <c r="I3418" s="40"/>
      <c r="J3418" s="40"/>
    </row>
    <row r="3419" spans="9:10">
      <c r="I3419" s="40"/>
      <c r="J3419" s="40"/>
    </row>
    <row r="3420" spans="9:10">
      <c r="I3420" s="40"/>
      <c r="J3420" s="40"/>
    </row>
    <row r="3421" spans="9:10">
      <c r="I3421" s="40"/>
      <c r="J3421" s="40"/>
    </row>
    <row r="3422" spans="9:10">
      <c r="I3422" s="40"/>
      <c r="J3422" s="40"/>
    </row>
    <row r="3423" spans="9:10">
      <c r="I3423" s="40"/>
      <c r="J3423" s="40"/>
    </row>
    <row r="3424" spans="9:10">
      <c r="I3424" s="40"/>
      <c r="J3424" s="40"/>
    </row>
    <row r="3425" spans="9:10">
      <c r="I3425" s="40"/>
      <c r="J3425" s="40"/>
    </row>
    <row r="3426" spans="9:10">
      <c r="I3426" s="40"/>
      <c r="J3426" s="40"/>
    </row>
    <row r="3427" spans="9:10">
      <c r="I3427" s="40"/>
      <c r="J3427" s="40"/>
    </row>
    <row r="3428" spans="9:10">
      <c r="I3428" s="40"/>
      <c r="J3428" s="40"/>
    </row>
    <row r="3429" spans="9:10">
      <c r="I3429" s="40"/>
      <c r="J3429" s="40"/>
    </row>
    <row r="3430" spans="9:10">
      <c r="I3430" s="40"/>
      <c r="J3430" s="40"/>
    </row>
    <row r="3431" spans="9:10">
      <c r="I3431" s="40"/>
      <c r="J3431" s="40"/>
    </row>
    <row r="3432" spans="9:10">
      <c r="I3432" s="40"/>
      <c r="J3432" s="40"/>
    </row>
    <row r="3433" spans="9:10">
      <c r="I3433" s="40"/>
      <c r="J3433" s="40"/>
    </row>
    <row r="3434" spans="9:10">
      <c r="I3434" s="40"/>
      <c r="J3434" s="40"/>
    </row>
    <row r="3435" spans="9:10">
      <c r="I3435" s="40"/>
      <c r="J3435" s="40"/>
    </row>
    <row r="3436" spans="9:10">
      <c r="I3436" s="40"/>
      <c r="J3436" s="40"/>
    </row>
    <row r="3437" spans="9:10">
      <c r="I3437" s="40"/>
      <c r="J3437" s="40"/>
    </row>
    <row r="3438" spans="9:10">
      <c r="I3438" s="40"/>
      <c r="J3438" s="40"/>
    </row>
    <row r="3439" spans="9:10">
      <c r="I3439" s="40"/>
      <c r="J3439" s="40"/>
    </row>
    <row r="3440" spans="9:10">
      <c r="I3440" s="40"/>
      <c r="J3440" s="40"/>
    </row>
    <row r="3441" spans="9:10">
      <c r="I3441" s="40"/>
      <c r="J3441" s="40"/>
    </row>
    <row r="3442" spans="9:10">
      <c r="I3442" s="40"/>
      <c r="J3442" s="40"/>
    </row>
    <row r="3443" spans="9:10">
      <c r="I3443" s="40"/>
      <c r="J3443" s="40"/>
    </row>
    <row r="3444" spans="9:10">
      <c r="I3444" s="40"/>
      <c r="J3444" s="40"/>
    </row>
    <row r="3445" spans="9:10">
      <c r="I3445" s="40"/>
      <c r="J3445" s="40"/>
    </row>
    <row r="3446" spans="9:10">
      <c r="I3446" s="40"/>
      <c r="J3446" s="40"/>
    </row>
    <row r="3447" spans="9:10">
      <c r="I3447" s="40"/>
      <c r="J3447" s="40"/>
    </row>
    <row r="3448" spans="9:10">
      <c r="I3448" s="40"/>
      <c r="J3448" s="40"/>
    </row>
    <row r="3449" spans="9:10">
      <c r="I3449" s="40"/>
      <c r="J3449" s="40"/>
    </row>
    <row r="3450" spans="9:10">
      <c r="I3450" s="40"/>
      <c r="J3450" s="40"/>
    </row>
    <row r="3451" spans="9:10">
      <c r="I3451" s="40"/>
      <c r="J3451" s="40"/>
    </row>
    <row r="3452" spans="9:10">
      <c r="I3452" s="40"/>
      <c r="J3452" s="40"/>
    </row>
    <row r="3453" spans="9:10">
      <c r="I3453" s="40"/>
      <c r="J3453" s="40"/>
    </row>
    <row r="3454" spans="9:10">
      <c r="I3454" s="40"/>
      <c r="J3454" s="40"/>
    </row>
    <row r="3455" spans="9:10">
      <c r="I3455" s="40"/>
      <c r="J3455" s="40"/>
    </row>
    <row r="3456" spans="9:10">
      <c r="I3456" s="40"/>
      <c r="J3456" s="40"/>
    </row>
    <row r="3457" spans="9:10">
      <c r="I3457" s="40"/>
      <c r="J3457" s="40"/>
    </row>
    <row r="3458" spans="9:10">
      <c r="I3458" s="40"/>
      <c r="J3458" s="40"/>
    </row>
    <row r="3459" spans="9:10">
      <c r="I3459" s="40"/>
      <c r="J3459" s="40"/>
    </row>
    <row r="3460" spans="9:10">
      <c r="I3460" s="40"/>
      <c r="J3460" s="40"/>
    </row>
    <row r="3461" spans="9:10">
      <c r="I3461" s="40"/>
      <c r="J3461" s="40"/>
    </row>
    <row r="3462" spans="9:10">
      <c r="I3462" s="40"/>
      <c r="J3462" s="40"/>
    </row>
    <row r="3463" spans="9:10">
      <c r="I3463" s="40"/>
      <c r="J3463" s="40"/>
    </row>
    <row r="3464" spans="9:10">
      <c r="I3464" s="40"/>
      <c r="J3464" s="40"/>
    </row>
    <row r="3465" spans="9:10">
      <c r="I3465" s="40"/>
      <c r="J3465" s="40"/>
    </row>
    <row r="3466" spans="9:10">
      <c r="I3466" s="40"/>
      <c r="J3466" s="40"/>
    </row>
    <row r="3467" spans="9:10">
      <c r="I3467" s="40"/>
      <c r="J3467" s="40"/>
    </row>
    <row r="3468" spans="9:10">
      <c r="I3468" s="40"/>
      <c r="J3468" s="40"/>
    </row>
    <row r="3469" spans="9:10">
      <c r="I3469" s="40"/>
      <c r="J3469" s="40"/>
    </row>
    <row r="3470" spans="9:10">
      <c r="I3470" s="40"/>
      <c r="J3470" s="40"/>
    </row>
    <row r="3471" spans="9:10">
      <c r="I3471" s="40"/>
      <c r="J3471" s="40"/>
    </row>
    <row r="3472" spans="9:10">
      <c r="I3472" s="40"/>
      <c r="J3472" s="40"/>
    </row>
    <row r="3473" spans="9:10">
      <c r="I3473" s="40"/>
      <c r="J3473" s="40"/>
    </row>
    <row r="3474" spans="9:10">
      <c r="I3474" s="40"/>
      <c r="J3474" s="40"/>
    </row>
    <row r="3475" spans="9:10">
      <c r="I3475" s="40"/>
      <c r="J3475" s="40"/>
    </row>
    <row r="3476" spans="9:10">
      <c r="I3476" s="40"/>
      <c r="J3476" s="40"/>
    </row>
    <row r="3477" spans="9:10">
      <c r="I3477" s="40"/>
      <c r="J3477" s="40"/>
    </row>
    <row r="3478" spans="9:10">
      <c r="I3478" s="40"/>
      <c r="J3478" s="40"/>
    </row>
    <row r="3479" spans="9:10">
      <c r="I3479" s="40"/>
      <c r="J3479" s="40"/>
    </row>
    <row r="3480" spans="9:10">
      <c r="I3480" s="40"/>
      <c r="J3480" s="40"/>
    </row>
    <row r="3481" spans="9:10">
      <c r="I3481" s="40"/>
      <c r="J3481" s="40"/>
    </row>
    <row r="3482" spans="9:10">
      <c r="I3482" s="40"/>
      <c r="J3482" s="40"/>
    </row>
    <row r="3483" spans="9:10">
      <c r="I3483" s="40"/>
      <c r="J3483" s="40"/>
    </row>
    <row r="3484" spans="9:10">
      <c r="I3484" s="40"/>
      <c r="J3484" s="40"/>
    </row>
    <row r="3485" spans="9:10">
      <c r="I3485" s="40"/>
      <c r="J3485" s="40"/>
    </row>
    <row r="3486" spans="9:10">
      <c r="I3486" s="40"/>
      <c r="J3486" s="40"/>
    </row>
    <row r="3487" spans="9:10">
      <c r="I3487" s="40"/>
      <c r="J3487" s="40"/>
    </row>
    <row r="3488" spans="9:10">
      <c r="I3488" s="40"/>
      <c r="J3488" s="40"/>
    </row>
    <row r="3489" spans="9:10">
      <c r="I3489" s="40"/>
      <c r="J3489" s="40"/>
    </row>
    <row r="3490" spans="9:10">
      <c r="I3490" s="40"/>
      <c r="J3490" s="40"/>
    </row>
    <row r="3491" spans="9:10">
      <c r="I3491" s="40"/>
      <c r="J3491" s="40"/>
    </row>
    <row r="3492" spans="9:10">
      <c r="I3492" s="40"/>
      <c r="J3492" s="40"/>
    </row>
    <row r="3493" spans="9:10">
      <c r="I3493" s="40"/>
      <c r="J3493" s="40"/>
    </row>
    <row r="3494" spans="9:10">
      <c r="I3494" s="40"/>
      <c r="J3494" s="40"/>
    </row>
    <row r="3495" spans="9:10">
      <c r="I3495" s="40"/>
      <c r="J3495" s="40"/>
    </row>
    <row r="3496" spans="9:10">
      <c r="I3496" s="40"/>
      <c r="J3496" s="40"/>
    </row>
    <row r="3497" spans="9:10">
      <c r="I3497" s="40"/>
      <c r="J3497" s="40"/>
    </row>
    <row r="3498" spans="9:10">
      <c r="I3498" s="40"/>
      <c r="J3498" s="40"/>
    </row>
    <row r="3499" spans="9:10">
      <c r="I3499" s="40"/>
      <c r="J3499" s="40"/>
    </row>
    <row r="3500" spans="9:10">
      <c r="I3500" s="40"/>
      <c r="J3500" s="40"/>
    </row>
    <row r="3501" spans="9:10">
      <c r="I3501" s="40"/>
      <c r="J3501" s="40"/>
    </row>
    <row r="3502" spans="9:10">
      <c r="I3502" s="40"/>
      <c r="J3502" s="40"/>
    </row>
    <row r="3503" spans="9:10">
      <c r="I3503" s="40"/>
      <c r="J3503" s="40"/>
    </row>
    <row r="3504" spans="9:10">
      <c r="I3504" s="40"/>
      <c r="J3504" s="40"/>
    </row>
    <row r="3505" spans="9:10">
      <c r="I3505" s="40"/>
      <c r="J3505" s="40"/>
    </row>
    <row r="3506" spans="9:10">
      <c r="I3506" s="40"/>
      <c r="J3506" s="40"/>
    </row>
    <row r="3507" spans="9:10">
      <c r="I3507" s="40"/>
      <c r="J3507" s="40"/>
    </row>
    <row r="3508" spans="9:10">
      <c r="I3508" s="40"/>
      <c r="J3508" s="40"/>
    </row>
    <row r="3509" spans="9:10">
      <c r="I3509" s="40"/>
      <c r="J3509" s="40"/>
    </row>
    <row r="3510" spans="9:10">
      <c r="I3510" s="40"/>
      <c r="J3510" s="40"/>
    </row>
    <row r="3511" spans="9:10">
      <c r="I3511" s="40"/>
      <c r="J3511" s="40"/>
    </row>
    <row r="3512" spans="9:10">
      <c r="I3512" s="40"/>
      <c r="J3512" s="40"/>
    </row>
    <row r="3513" spans="9:10">
      <c r="I3513" s="40"/>
      <c r="J3513" s="40"/>
    </row>
    <row r="3514" spans="9:10">
      <c r="I3514" s="40"/>
      <c r="J3514" s="40"/>
    </row>
    <row r="3515" spans="9:10">
      <c r="I3515" s="40"/>
      <c r="J3515" s="40"/>
    </row>
    <row r="3516" spans="9:10">
      <c r="I3516" s="40"/>
      <c r="J3516" s="40"/>
    </row>
    <row r="3517" spans="9:10">
      <c r="I3517" s="40"/>
      <c r="J3517" s="40"/>
    </row>
    <row r="3518" spans="9:10">
      <c r="I3518" s="40"/>
      <c r="J3518" s="40"/>
    </row>
    <row r="3519" spans="9:10">
      <c r="I3519" s="40"/>
      <c r="J3519" s="40"/>
    </row>
    <row r="3520" spans="9:10">
      <c r="I3520" s="40"/>
      <c r="J3520" s="40"/>
    </row>
    <row r="3521" spans="9:10">
      <c r="I3521" s="40"/>
      <c r="J3521" s="40"/>
    </row>
    <row r="3522" spans="9:10">
      <c r="I3522" s="40"/>
      <c r="J3522" s="40"/>
    </row>
    <row r="3523" spans="9:10">
      <c r="I3523" s="40"/>
      <c r="J3523" s="40"/>
    </row>
    <row r="3524" spans="9:10">
      <c r="I3524" s="40"/>
      <c r="J3524" s="40"/>
    </row>
    <row r="3525" spans="9:10">
      <c r="I3525" s="40"/>
      <c r="J3525" s="40"/>
    </row>
    <row r="3526" spans="9:10">
      <c r="I3526" s="40"/>
      <c r="J3526" s="40"/>
    </row>
    <row r="3527" spans="9:10">
      <c r="I3527" s="40"/>
      <c r="J3527" s="40"/>
    </row>
    <row r="3528" spans="9:10">
      <c r="I3528" s="40"/>
      <c r="J3528" s="40"/>
    </row>
    <row r="3529" spans="9:10">
      <c r="I3529" s="40"/>
      <c r="J3529" s="40"/>
    </row>
    <row r="3530" spans="9:10">
      <c r="I3530" s="40"/>
      <c r="J3530" s="40"/>
    </row>
    <row r="3531" spans="9:10">
      <c r="I3531" s="40"/>
      <c r="J3531" s="40"/>
    </row>
    <row r="3532" spans="9:10">
      <c r="I3532" s="40"/>
      <c r="J3532" s="40"/>
    </row>
    <row r="3533" spans="9:10">
      <c r="I3533" s="40"/>
      <c r="J3533" s="40"/>
    </row>
    <row r="3534" spans="9:10">
      <c r="I3534" s="40"/>
      <c r="J3534" s="40"/>
    </row>
    <row r="3535" spans="9:10">
      <c r="I3535" s="40"/>
      <c r="J3535" s="40"/>
    </row>
    <row r="3536" spans="9:10">
      <c r="I3536" s="40"/>
      <c r="J3536" s="40"/>
    </row>
    <row r="3537" spans="9:10">
      <c r="I3537" s="40"/>
      <c r="J3537" s="40"/>
    </row>
    <row r="3538" spans="9:10">
      <c r="I3538" s="40"/>
      <c r="J3538" s="40"/>
    </row>
    <row r="3539" spans="9:10">
      <c r="I3539" s="40"/>
      <c r="J3539" s="40"/>
    </row>
    <row r="3540" spans="9:10">
      <c r="I3540" s="40"/>
      <c r="J3540" s="40"/>
    </row>
    <row r="3541" spans="9:10">
      <c r="I3541" s="40"/>
      <c r="J3541" s="40"/>
    </row>
    <row r="3542" spans="9:10">
      <c r="I3542" s="40"/>
      <c r="J3542" s="40"/>
    </row>
    <row r="3543" spans="9:10">
      <c r="I3543" s="40"/>
      <c r="J3543" s="40"/>
    </row>
    <row r="3544" spans="9:10">
      <c r="I3544" s="40"/>
      <c r="J3544" s="40"/>
    </row>
    <row r="3545" spans="9:10">
      <c r="I3545" s="40"/>
      <c r="J3545" s="40"/>
    </row>
    <row r="3546" spans="9:10">
      <c r="I3546" s="40"/>
      <c r="J3546" s="40"/>
    </row>
    <row r="3547" spans="9:10">
      <c r="I3547" s="40"/>
      <c r="J3547" s="40"/>
    </row>
    <row r="3548" spans="9:10">
      <c r="I3548" s="40"/>
      <c r="J3548" s="40"/>
    </row>
    <row r="3549" spans="9:10">
      <c r="I3549" s="40"/>
      <c r="J3549" s="40"/>
    </row>
    <row r="3550" spans="9:10">
      <c r="I3550" s="40"/>
      <c r="J3550" s="40"/>
    </row>
    <row r="3551" spans="9:10">
      <c r="I3551" s="40"/>
      <c r="J3551" s="40"/>
    </row>
    <row r="3552" spans="9:10">
      <c r="I3552" s="40"/>
      <c r="J3552" s="40"/>
    </row>
    <row r="3553" spans="9:10">
      <c r="I3553" s="40"/>
      <c r="J3553" s="40"/>
    </row>
    <row r="3554" spans="9:10">
      <c r="I3554" s="40"/>
      <c r="J3554" s="40"/>
    </row>
    <row r="3555" spans="9:10">
      <c r="I3555" s="40"/>
      <c r="J3555" s="40"/>
    </row>
    <row r="3556" spans="9:10">
      <c r="I3556" s="40"/>
      <c r="J3556" s="40"/>
    </row>
    <row r="3557" spans="9:10">
      <c r="I3557" s="40"/>
      <c r="J3557" s="40"/>
    </row>
    <row r="3558" spans="9:10">
      <c r="I3558" s="40"/>
      <c r="J3558" s="40"/>
    </row>
    <row r="3559" spans="9:10">
      <c r="I3559" s="40"/>
      <c r="J3559" s="40"/>
    </row>
    <row r="3560" spans="9:10">
      <c r="I3560" s="40"/>
      <c r="J3560" s="40"/>
    </row>
    <row r="3561" spans="9:10">
      <c r="I3561" s="40"/>
      <c r="J3561" s="40"/>
    </row>
    <row r="3562" spans="9:10">
      <c r="I3562" s="40"/>
      <c r="J3562" s="40"/>
    </row>
    <row r="3563" spans="9:10">
      <c r="I3563" s="40"/>
      <c r="J3563" s="40"/>
    </row>
    <row r="3564" spans="9:10">
      <c r="I3564" s="40"/>
      <c r="J3564" s="40"/>
    </row>
    <row r="3565" spans="9:10">
      <c r="I3565" s="40"/>
      <c r="J3565" s="40"/>
    </row>
    <row r="3566" spans="9:10">
      <c r="I3566" s="40"/>
      <c r="J3566" s="40"/>
    </row>
    <row r="3567" spans="9:10">
      <c r="I3567" s="40"/>
      <c r="J3567" s="40"/>
    </row>
    <row r="3568" spans="9:10">
      <c r="I3568" s="40"/>
      <c r="J3568" s="40"/>
    </row>
    <row r="3569" spans="9:10">
      <c r="I3569" s="40"/>
      <c r="J3569" s="40"/>
    </row>
    <row r="3570" spans="9:10">
      <c r="I3570" s="40"/>
      <c r="J3570" s="40"/>
    </row>
    <row r="3571" spans="9:10">
      <c r="I3571" s="40"/>
      <c r="J3571" s="40"/>
    </row>
    <row r="3572" spans="9:10">
      <c r="I3572" s="40"/>
      <c r="J3572" s="40"/>
    </row>
    <row r="3573" spans="9:10">
      <c r="I3573" s="40"/>
      <c r="J3573" s="40"/>
    </row>
    <row r="3574" spans="9:10">
      <c r="I3574" s="40"/>
      <c r="J3574" s="40"/>
    </row>
    <row r="3575" spans="9:10">
      <c r="I3575" s="40"/>
      <c r="J3575" s="40"/>
    </row>
    <row r="3576" spans="9:10">
      <c r="I3576" s="40"/>
      <c r="J3576" s="40"/>
    </row>
    <row r="3577" spans="9:10">
      <c r="I3577" s="40"/>
      <c r="J3577" s="40"/>
    </row>
    <row r="3578" spans="9:10">
      <c r="I3578" s="40"/>
      <c r="J3578" s="40"/>
    </row>
    <row r="3579" spans="9:10">
      <c r="I3579" s="40"/>
      <c r="J3579" s="40"/>
    </row>
    <row r="3580" spans="9:10">
      <c r="I3580" s="40"/>
      <c r="J3580" s="40"/>
    </row>
    <row r="3581" spans="9:10">
      <c r="I3581" s="40"/>
      <c r="J3581" s="40"/>
    </row>
    <row r="3582" spans="9:10">
      <c r="I3582" s="40"/>
      <c r="J3582" s="40"/>
    </row>
    <row r="3583" spans="9:10">
      <c r="I3583" s="40"/>
      <c r="J3583" s="40"/>
    </row>
    <row r="3584" spans="9:10">
      <c r="I3584" s="40"/>
      <c r="J3584" s="40"/>
    </row>
    <row r="3585" spans="9:10">
      <c r="I3585" s="40"/>
      <c r="J3585" s="40"/>
    </row>
    <row r="3586" spans="9:10">
      <c r="I3586" s="40"/>
      <c r="J3586" s="40"/>
    </row>
    <row r="3587" spans="9:10">
      <c r="I3587" s="40"/>
      <c r="J3587" s="40"/>
    </row>
    <row r="3588" spans="9:10">
      <c r="I3588" s="40"/>
      <c r="J3588" s="40"/>
    </row>
    <row r="3589" spans="9:10">
      <c r="I3589" s="40"/>
      <c r="J3589" s="40"/>
    </row>
    <row r="3590" spans="9:10">
      <c r="I3590" s="40"/>
      <c r="J3590" s="40"/>
    </row>
    <row r="3591" spans="9:10">
      <c r="I3591" s="40"/>
      <c r="J3591" s="40"/>
    </row>
    <row r="3592" spans="9:10">
      <c r="I3592" s="40"/>
      <c r="J3592" s="40"/>
    </row>
    <row r="3593" spans="9:10">
      <c r="I3593" s="40"/>
      <c r="J3593" s="40"/>
    </row>
    <row r="3594" spans="9:10">
      <c r="I3594" s="40"/>
      <c r="J3594" s="40"/>
    </row>
    <row r="3595" spans="9:10">
      <c r="I3595" s="40"/>
      <c r="J3595" s="40"/>
    </row>
    <row r="3596" spans="9:10">
      <c r="I3596" s="40"/>
      <c r="J3596" s="40"/>
    </row>
    <row r="3597" spans="9:10">
      <c r="I3597" s="40"/>
      <c r="J3597" s="40"/>
    </row>
    <row r="3598" spans="9:10">
      <c r="I3598" s="40"/>
      <c r="J3598" s="40"/>
    </row>
    <row r="3599" spans="9:10">
      <c r="I3599" s="40"/>
      <c r="J3599" s="40"/>
    </row>
    <row r="3600" spans="9:10">
      <c r="I3600" s="40"/>
      <c r="J3600" s="40"/>
    </row>
    <row r="3601" spans="9:10">
      <c r="I3601" s="40"/>
      <c r="J3601" s="40"/>
    </row>
    <row r="3602" spans="9:10">
      <c r="I3602" s="40"/>
      <c r="J3602" s="40"/>
    </row>
    <row r="3603" spans="9:10">
      <c r="I3603" s="40"/>
      <c r="J3603" s="40"/>
    </row>
    <row r="3604" spans="9:10">
      <c r="I3604" s="40"/>
      <c r="J3604" s="40"/>
    </row>
    <row r="3605" spans="9:10">
      <c r="I3605" s="40"/>
      <c r="J3605" s="40"/>
    </row>
    <row r="3606" spans="9:10">
      <c r="I3606" s="40"/>
      <c r="J3606" s="40"/>
    </row>
    <row r="3607" spans="9:10">
      <c r="I3607" s="40"/>
      <c r="J3607" s="40"/>
    </row>
    <row r="3608" spans="9:10">
      <c r="I3608" s="40"/>
      <c r="J3608" s="40"/>
    </row>
    <row r="3609" spans="9:10">
      <c r="I3609" s="40"/>
      <c r="J3609" s="40"/>
    </row>
    <row r="3610" spans="9:10">
      <c r="I3610" s="40"/>
      <c r="J3610" s="40"/>
    </row>
    <row r="3611" spans="9:10">
      <c r="I3611" s="40"/>
      <c r="J3611" s="40"/>
    </row>
    <row r="3612" spans="9:10">
      <c r="I3612" s="40"/>
      <c r="J3612" s="40"/>
    </row>
    <row r="3613" spans="9:10">
      <c r="I3613" s="40"/>
      <c r="J3613" s="40"/>
    </row>
    <row r="3614" spans="9:10">
      <c r="I3614" s="40"/>
      <c r="J3614" s="40"/>
    </row>
    <row r="3615" spans="9:10">
      <c r="I3615" s="40"/>
      <c r="J3615" s="40"/>
    </row>
    <row r="3616" spans="9:10">
      <c r="I3616" s="40"/>
      <c r="J3616" s="40"/>
    </row>
    <row r="3617" spans="9:10">
      <c r="I3617" s="40"/>
      <c r="J3617" s="40"/>
    </row>
    <row r="3618" spans="9:10">
      <c r="I3618" s="40"/>
      <c r="J3618" s="40"/>
    </row>
    <row r="3619" spans="9:10">
      <c r="I3619" s="40"/>
      <c r="J3619" s="40"/>
    </row>
    <row r="3620" spans="9:10">
      <c r="I3620" s="40"/>
      <c r="J3620" s="40"/>
    </row>
    <row r="3621" spans="9:10">
      <c r="I3621" s="40"/>
      <c r="J3621" s="40"/>
    </row>
    <row r="3622" spans="9:10">
      <c r="I3622" s="40"/>
      <c r="J3622" s="40"/>
    </row>
    <row r="3623" spans="9:10">
      <c r="I3623" s="40"/>
      <c r="J3623" s="40"/>
    </row>
    <row r="3624" spans="9:10">
      <c r="I3624" s="40"/>
      <c r="J3624" s="40"/>
    </row>
    <row r="3625" spans="9:10">
      <c r="I3625" s="40"/>
      <c r="J3625" s="40"/>
    </row>
    <row r="3626" spans="9:10">
      <c r="I3626" s="40"/>
      <c r="J3626" s="40"/>
    </row>
    <row r="3627" spans="9:10">
      <c r="I3627" s="40"/>
      <c r="J3627" s="40"/>
    </row>
    <row r="3628" spans="9:10">
      <c r="I3628" s="40"/>
      <c r="J3628" s="40"/>
    </row>
    <row r="3629" spans="9:10">
      <c r="I3629" s="40"/>
      <c r="J3629" s="40"/>
    </row>
    <row r="3630" spans="9:10">
      <c r="I3630" s="40"/>
      <c r="J3630" s="40"/>
    </row>
    <row r="3631" spans="9:10">
      <c r="I3631" s="40"/>
      <c r="J3631" s="40"/>
    </row>
    <row r="3632" spans="9:10">
      <c r="I3632" s="40"/>
      <c r="J3632" s="40"/>
    </row>
    <row r="3633" spans="9:10">
      <c r="I3633" s="40"/>
      <c r="J3633" s="40"/>
    </row>
    <row r="3634" spans="9:10">
      <c r="I3634" s="40"/>
      <c r="J3634" s="40"/>
    </row>
    <row r="3635" spans="9:10">
      <c r="I3635" s="40"/>
      <c r="J3635" s="40"/>
    </row>
    <row r="3636" spans="9:10">
      <c r="I3636" s="40"/>
      <c r="J3636" s="40"/>
    </row>
    <row r="3637" spans="9:10">
      <c r="I3637" s="40"/>
      <c r="J3637" s="40"/>
    </row>
    <row r="3638" spans="9:10">
      <c r="I3638" s="40"/>
      <c r="J3638" s="40"/>
    </row>
    <row r="3639" spans="9:10">
      <c r="I3639" s="40"/>
      <c r="J3639" s="40"/>
    </row>
    <row r="3640" spans="9:10">
      <c r="I3640" s="40"/>
      <c r="J3640" s="40"/>
    </row>
    <row r="3641" spans="9:10">
      <c r="I3641" s="40"/>
      <c r="J3641" s="40"/>
    </row>
    <row r="3642" spans="9:10">
      <c r="I3642" s="40"/>
      <c r="J3642" s="40"/>
    </row>
    <row r="3643" spans="9:10">
      <c r="I3643" s="40"/>
      <c r="J3643" s="40"/>
    </row>
    <row r="3644" spans="9:10">
      <c r="I3644" s="40"/>
      <c r="J3644" s="40"/>
    </row>
    <row r="3645" spans="9:10">
      <c r="I3645" s="40"/>
      <c r="J3645" s="40"/>
    </row>
    <row r="3646" spans="9:10">
      <c r="I3646" s="40"/>
      <c r="J3646" s="40"/>
    </row>
    <row r="3647" spans="9:10">
      <c r="I3647" s="40"/>
      <c r="J3647" s="40"/>
    </row>
    <row r="3648" spans="9:10">
      <c r="I3648" s="40"/>
      <c r="J3648" s="40"/>
    </row>
    <row r="3649" spans="9:10">
      <c r="I3649" s="40"/>
      <c r="J3649" s="40"/>
    </row>
    <row r="3650" spans="9:10">
      <c r="I3650" s="40"/>
      <c r="J3650" s="40"/>
    </row>
    <row r="3651" spans="9:10">
      <c r="I3651" s="40"/>
      <c r="J3651" s="40"/>
    </row>
    <row r="3652" spans="9:10">
      <c r="I3652" s="40"/>
      <c r="J3652" s="40"/>
    </row>
    <row r="3653" spans="9:10">
      <c r="I3653" s="40"/>
      <c r="J3653" s="40"/>
    </row>
    <row r="3654" spans="9:10">
      <c r="I3654" s="40"/>
      <c r="J3654" s="40"/>
    </row>
    <row r="3655" spans="9:10">
      <c r="I3655" s="40"/>
      <c r="J3655" s="40"/>
    </row>
    <row r="3656" spans="9:10">
      <c r="I3656" s="40"/>
      <c r="J3656" s="40"/>
    </row>
    <row r="3657" spans="9:10">
      <c r="I3657" s="40"/>
      <c r="J3657" s="40"/>
    </row>
    <row r="3658" spans="9:10">
      <c r="I3658" s="40"/>
      <c r="J3658" s="40"/>
    </row>
    <row r="3659" spans="9:10">
      <c r="I3659" s="40"/>
      <c r="J3659" s="40"/>
    </row>
    <row r="3660" spans="9:10">
      <c r="I3660" s="40"/>
      <c r="J3660" s="40"/>
    </row>
    <row r="3661" spans="9:10">
      <c r="I3661" s="40"/>
      <c r="J3661" s="40"/>
    </row>
    <row r="3662" spans="9:10">
      <c r="I3662" s="40"/>
      <c r="J3662" s="40"/>
    </row>
    <row r="3663" spans="9:10">
      <c r="I3663" s="40"/>
      <c r="J3663" s="40"/>
    </row>
    <row r="3664" spans="9:10">
      <c r="I3664" s="40"/>
      <c r="J3664" s="40"/>
    </row>
    <row r="3665" spans="9:10">
      <c r="I3665" s="40"/>
      <c r="J3665" s="40"/>
    </row>
    <row r="3666" spans="9:10">
      <c r="I3666" s="40"/>
      <c r="J3666" s="40"/>
    </row>
    <row r="3667" spans="9:10">
      <c r="I3667" s="40"/>
      <c r="J3667" s="40"/>
    </row>
    <row r="3668" spans="9:10">
      <c r="I3668" s="40"/>
      <c r="J3668" s="40"/>
    </row>
    <row r="3669" spans="9:10">
      <c r="I3669" s="40"/>
      <c r="J3669" s="40"/>
    </row>
    <row r="3670" spans="9:10">
      <c r="I3670" s="40"/>
      <c r="J3670" s="40"/>
    </row>
    <row r="3671" spans="9:10">
      <c r="I3671" s="40"/>
      <c r="J3671" s="40"/>
    </row>
    <row r="3672" spans="9:10">
      <c r="I3672" s="40"/>
      <c r="J3672" s="40"/>
    </row>
    <row r="3673" spans="9:10">
      <c r="I3673" s="40"/>
      <c r="J3673" s="40"/>
    </row>
    <row r="3674" spans="9:10">
      <c r="I3674" s="40"/>
      <c r="J3674" s="40"/>
    </row>
    <row r="3675" spans="9:10">
      <c r="I3675" s="40"/>
      <c r="J3675" s="40"/>
    </row>
    <row r="3676" spans="9:10">
      <c r="I3676" s="40"/>
      <c r="J3676" s="40"/>
    </row>
    <row r="3677" spans="9:10">
      <c r="I3677" s="40"/>
      <c r="J3677" s="40"/>
    </row>
    <row r="3678" spans="9:10">
      <c r="I3678" s="40"/>
      <c r="J3678" s="40"/>
    </row>
    <row r="3679" spans="9:10">
      <c r="I3679" s="40"/>
      <c r="J3679" s="40"/>
    </row>
    <row r="3680" spans="9:10">
      <c r="I3680" s="40"/>
      <c r="J3680" s="40"/>
    </row>
    <row r="3681" spans="9:10">
      <c r="I3681" s="40"/>
      <c r="J3681" s="40"/>
    </row>
    <row r="3682" spans="9:10">
      <c r="I3682" s="40"/>
      <c r="J3682" s="40"/>
    </row>
    <row r="3683" spans="9:10">
      <c r="I3683" s="40"/>
      <c r="J3683" s="40"/>
    </row>
    <row r="3684" spans="9:10">
      <c r="I3684" s="40"/>
      <c r="J3684" s="40"/>
    </row>
    <row r="3685" spans="9:10">
      <c r="I3685" s="40"/>
      <c r="J3685" s="40"/>
    </row>
    <row r="3686" spans="9:10">
      <c r="I3686" s="40"/>
      <c r="J3686" s="40"/>
    </row>
    <row r="3687" spans="9:10">
      <c r="I3687" s="40"/>
      <c r="J3687" s="40"/>
    </row>
    <row r="3688" spans="9:10">
      <c r="I3688" s="40"/>
      <c r="J3688" s="40"/>
    </row>
    <row r="3689" spans="9:10">
      <c r="I3689" s="40"/>
      <c r="J3689" s="40"/>
    </row>
    <row r="3690" spans="9:10">
      <c r="I3690" s="40"/>
      <c r="J3690" s="40"/>
    </row>
    <row r="3691" spans="9:10">
      <c r="I3691" s="40"/>
      <c r="J3691" s="40"/>
    </row>
    <row r="3692" spans="9:10">
      <c r="I3692" s="40"/>
      <c r="J3692" s="40"/>
    </row>
    <row r="3693" spans="9:10">
      <c r="I3693" s="40"/>
      <c r="J3693" s="40"/>
    </row>
    <row r="3694" spans="9:10">
      <c r="I3694" s="40"/>
      <c r="J3694" s="40"/>
    </row>
    <row r="3695" spans="9:10">
      <c r="I3695" s="40"/>
      <c r="J3695" s="40"/>
    </row>
    <row r="3696" spans="9:10">
      <c r="I3696" s="40"/>
      <c r="J3696" s="40"/>
    </row>
    <row r="3697" spans="9:10">
      <c r="I3697" s="40"/>
      <c r="J3697" s="40"/>
    </row>
    <row r="3698" spans="9:10">
      <c r="I3698" s="40"/>
      <c r="J3698" s="40"/>
    </row>
    <row r="3699" spans="9:10">
      <c r="I3699" s="40"/>
      <c r="J3699" s="40"/>
    </row>
    <row r="3700" spans="9:10">
      <c r="I3700" s="40"/>
      <c r="J3700" s="40"/>
    </row>
    <row r="3701" spans="9:10">
      <c r="I3701" s="40"/>
      <c r="J3701" s="40"/>
    </row>
    <row r="3702" spans="9:10">
      <c r="I3702" s="40"/>
      <c r="J3702" s="40"/>
    </row>
    <row r="3703" spans="9:10">
      <c r="I3703" s="40"/>
      <c r="J3703" s="40"/>
    </row>
    <row r="3704" spans="9:10">
      <c r="I3704" s="40"/>
      <c r="J3704" s="40"/>
    </row>
    <row r="3705" spans="9:10">
      <c r="I3705" s="40"/>
      <c r="J3705" s="40"/>
    </row>
    <row r="3706" spans="9:10">
      <c r="I3706" s="40"/>
      <c r="J3706" s="40"/>
    </row>
    <row r="3707" spans="9:10">
      <c r="I3707" s="40"/>
      <c r="J3707" s="40"/>
    </row>
    <row r="3708" spans="9:10">
      <c r="I3708" s="40"/>
      <c r="J3708" s="40"/>
    </row>
    <row r="3709" spans="9:10">
      <c r="I3709" s="40"/>
      <c r="J3709" s="40"/>
    </row>
    <row r="3710" spans="9:10">
      <c r="I3710" s="40"/>
      <c r="J3710" s="40"/>
    </row>
    <row r="3711" spans="9:10">
      <c r="I3711" s="40"/>
      <c r="J3711" s="40"/>
    </row>
    <row r="3712" spans="9:10">
      <c r="I3712" s="40"/>
      <c r="J3712" s="40"/>
    </row>
    <row r="3713" spans="9:10">
      <c r="I3713" s="40"/>
      <c r="J3713" s="40"/>
    </row>
    <row r="3714" spans="9:10">
      <c r="I3714" s="40"/>
      <c r="J3714" s="40"/>
    </row>
    <row r="3715" spans="9:10">
      <c r="I3715" s="40"/>
      <c r="J3715" s="40"/>
    </row>
    <row r="3716" spans="9:10">
      <c r="I3716" s="40"/>
      <c r="J3716" s="40"/>
    </row>
    <row r="3717" spans="9:10">
      <c r="I3717" s="40"/>
      <c r="J3717" s="40"/>
    </row>
    <row r="3718" spans="9:10">
      <c r="I3718" s="40"/>
      <c r="J3718" s="40"/>
    </row>
    <row r="3719" spans="9:10">
      <c r="I3719" s="40"/>
      <c r="J3719" s="40"/>
    </row>
    <row r="3720" spans="9:10">
      <c r="I3720" s="40"/>
      <c r="J3720" s="40"/>
    </row>
    <row r="3721" spans="9:10">
      <c r="I3721" s="40"/>
      <c r="J3721" s="40"/>
    </row>
    <row r="3722" spans="9:10">
      <c r="I3722" s="40"/>
      <c r="J3722" s="40"/>
    </row>
    <row r="3723" spans="9:10">
      <c r="I3723" s="40"/>
      <c r="J3723" s="40"/>
    </row>
    <row r="3724" spans="9:10">
      <c r="I3724" s="40"/>
      <c r="J3724" s="40"/>
    </row>
    <row r="3725" spans="9:10">
      <c r="I3725" s="40"/>
      <c r="J3725" s="40"/>
    </row>
    <row r="3726" spans="9:10">
      <c r="I3726" s="40"/>
      <c r="J3726" s="40"/>
    </row>
    <row r="3727" spans="9:10">
      <c r="I3727" s="40"/>
      <c r="J3727" s="40"/>
    </row>
    <row r="3728" spans="9:10">
      <c r="I3728" s="40"/>
      <c r="J3728" s="40"/>
    </row>
    <row r="3729" spans="9:10">
      <c r="I3729" s="40"/>
      <c r="J3729" s="40"/>
    </row>
    <row r="3730" spans="9:10">
      <c r="I3730" s="40"/>
      <c r="J3730" s="40"/>
    </row>
    <row r="3731" spans="9:10">
      <c r="I3731" s="40"/>
      <c r="J3731" s="40"/>
    </row>
    <row r="3732" spans="9:10">
      <c r="I3732" s="40"/>
      <c r="J3732" s="40"/>
    </row>
    <row r="3733" spans="9:10">
      <c r="I3733" s="40"/>
      <c r="J3733" s="40"/>
    </row>
    <row r="3734" spans="9:10">
      <c r="I3734" s="40"/>
      <c r="J3734" s="40"/>
    </row>
    <row r="3735" spans="9:10">
      <c r="I3735" s="40"/>
      <c r="J3735" s="40"/>
    </row>
    <row r="3736" spans="9:10">
      <c r="I3736" s="40"/>
      <c r="J3736" s="40"/>
    </row>
    <row r="3737" spans="9:10">
      <c r="I3737" s="40"/>
      <c r="J3737" s="40"/>
    </row>
    <row r="3738" spans="9:10">
      <c r="I3738" s="40"/>
      <c r="J3738" s="40"/>
    </row>
    <row r="3739" spans="9:10">
      <c r="I3739" s="40"/>
      <c r="J3739" s="40"/>
    </row>
    <row r="3740" spans="9:10">
      <c r="I3740" s="40"/>
      <c r="J3740" s="40"/>
    </row>
    <row r="3741" spans="9:10">
      <c r="I3741" s="40"/>
      <c r="J3741" s="40"/>
    </row>
    <row r="3742" spans="9:10">
      <c r="I3742" s="40"/>
      <c r="J3742" s="40"/>
    </row>
    <row r="3743" spans="9:10">
      <c r="I3743" s="40"/>
      <c r="J3743" s="40"/>
    </row>
    <row r="3744" spans="9:10">
      <c r="I3744" s="40"/>
      <c r="J3744" s="40"/>
    </row>
    <row r="3745" spans="9:10">
      <c r="I3745" s="40"/>
      <c r="J3745" s="40"/>
    </row>
    <row r="3746" spans="9:10">
      <c r="I3746" s="40"/>
      <c r="J3746" s="40"/>
    </row>
    <row r="3747" spans="9:10">
      <c r="I3747" s="40"/>
      <c r="J3747" s="40"/>
    </row>
    <row r="3748" spans="9:10">
      <c r="I3748" s="40"/>
      <c r="J3748" s="40"/>
    </row>
    <row r="3749" spans="9:10">
      <c r="I3749" s="40"/>
      <c r="J3749" s="40"/>
    </row>
    <row r="3750" spans="9:10">
      <c r="I3750" s="40"/>
      <c r="J3750" s="40"/>
    </row>
    <row r="3751" spans="9:10">
      <c r="I3751" s="40"/>
      <c r="J3751" s="40"/>
    </row>
    <row r="3752" spans="9:10">
      <c r="I3752" s="40"/>
      <c r="J3752" s="40"/>
    </row>
    <row r="3753" spans="9:10">
      <c r="I3753" s="40"/>
      <c r="J3753" s="40"/>
    </row>
    <row r="3754" spans="9:10">
      <c r="I3754" s="40"/>
      <c r="J3754" s="40"/>
    </row>
    <row r="3755" spans="9:10">
      <c r="I3755" s="40"/>
      <c r="J3755" s="40"/>
    </row>
    <row r="3756" spans="9:10">
      <c r="I3756" s="40"/>
      <c r="J3756" s="40"/>
    </row>
    <row r="3757" spans="9:10">
      <c r="I3757" s="40"/>
      <c r="J3757" s="40"/>
    </row>
    <row r="3758" spans="9:10">
      <c r="I3758" s="40"/>
      <c r="J3758" s="40"/>
    </row>
    <row r="3759" spans="9:10">
      <c r="I3759" s="40"/>
      <c r="J3759" s="40"/>
    </row>
    <row r="3760" spans="9:10">
      <c r="I3760" s="40"/>
      <c r="J3760" s="40"/>
    </row>
    <row r="3761" spans="9:10">
      <c r="I3761" s="40"/>
      <c r="J3761" s="40"/>
    </row>
    <row r="3762" spans="9:10">
      <c r="I3762" s="40"/>
      <c r="J3762" s="40"/>
    </row>
    <row r="3763" spans="9:10">
      <c r="I3763" s="40"/>
      <c r="J3763" s="40"/>
    </row>
    <row r="3764" spans="9:10">
      <c r="I3764" s="40"/>
      <c r="J3764" s="40"/>
    </row>
    <row r="3765" spans="9:10">
      <c r="I3765" s="40"/>
      <c r="J3765" s="40"/>
    </row>
    <row r="3766" spans="9:10">
      <c r="I3766" s="40"/>
      <c r="J3766" s="40"/>
    </row>
    <row r="3767" spans="9:10">
      <c r="I3767" s="40"/>
      <c r="J3767" s="40"/>
    </row>
    <row r="3768" spans="9:10">
      <c r="I3768" s="40"/>
      <c r="J3768" s="40"/>
    </row>
    <row r="3769" spans="9:10">
      <c r="I3769" s="40"/>
      <c r="J3769" s="40"/>
    </row>
    <row r="3770" spans="9:10">
      <c r="I3770" s="40"/>
      <c r="J3770" s="40"/>
    </row>
    <row r="3771" spans="9:10">
      <c r="I3771" s="40"/>
      <c r="J3771" s="40"/>
    </row>
    <row r="3772" spans="9:10">
      <c r="I3772" s="40"/>
      <c r="J3772" s="40"/>
    </row>
    <row r="3773" spans="9:10">
      <c r="I3773" s="40"/>
      <c r="J3773" s="40"/>
    </row>
    <row r="3774" spans="9:10">
      <c r="I3774" s="40"/>
      <c r="J3774" s="40"/>
    </row>
    <row r="3775" spans="9:10">
      <c r="I3775" s="40"/>
      <c r="J3775" s="40"/>
    </row>
    <row r="3776" spans="9:10">
      <c r="I3776" s="40"/>
      <c r="J3776" s="40"/>
    </row>
    <row r="3777" spans="9:10">
      <c r="I3777" s="40"/>
      <c r="J3777" s="40"/>
    </row>
    <row r="3778" spans="9:10">
      <c r="I3778" s="40"/>
      <c r="J3778" s="40"/>
    </row>
    <row r="3779" spans="9:10">
      <c r="I3779" s="40"/>
      <c r="J3779" s="40"/>
    </row>
    <row r="3780" spans="9:10">
      <c r="I3780" s="40"/>
      <c r="J3780" s="40"/>
    </row>
    <row r="3781" spans="9:10">
      <c r="I3781" s="40"/>
      <c r="J3781" s="40"/>
    </row>
    <row r="3782" spans="9:10">
      <c r="I3782" s="40"/>
      <c r="J3782" s="40"/>
    </row>
    <row r="3783" spans="9:10">
      <c r="I3783" s="40"/>
      <c r="J3783" s="40"/>
    </row>
    <row r="3784" spans="9:10">
      <c r="I3784" s="40"/>
      <c r="J3784" s="40"/>
    </row>
    <row r="3785" spans="9:10">
      <c r="I3785" s="40"/>
      <c r="J3785" s="40"/>
    </row>
    <row r="3786" spans="9:10">
      <c r="I3786" s="40"/>
      <c r="J3786" s="40"/>
    </row>
    <row r="3787" spans="9:10">
      <c r="I3787" s="40"/>
      <c r="J3787" s="40"/>
    </row>
    <row r="3788" spans="9:10">
      <c r="I3788" s="40"/>
      <c r="J3788" s="40"/>
    </row>
    <row r="3789" spans="9:10">
      <c r="I3789" s="40"/>
      <c r="J3789" s="40"/>
    </row>
    <row r="3790" spans="9:10">
      <c r="I3790" s="40"/>
      <c r="J3790" s="40"/>
    </row>
    <row r="3791" spans="9:10">
      <c r="I3791" s="40"/>
      <c r="J3791" s="40"/>
    </row>
    <row r="3792" spans="9:10">
      <c r="I3792" s="40"/>
      <c r="J3792" s="40"/>
    </row>
    <row r="3793" spans="9:10">
      <c r="I3793" s="40"/>
      <c r="J3793" s="40"/>
    </row>
    <row r="3794" spans="9:10">
      <c r="I3794" s="40"/>
      <c r="J3794" s="40"/>
    </row>
    <row r="3795" spans="9:10">
      <c r="I3795" s="40"/>
      <c r="J3795" s="40"/>
    </row>
    <row r="3796" spans="9:10">
      <c r="I3796" s="40"/>
      <c r="J3796" s="40"/>
    </row>
    <row r="3797" spans="9:10">
      <c r="I3797" s="40"/>
      <c r="J3797" s="40"/>
    </row>
    <row r="3798" spans="9:10">
      <c r="I3798" s="40"/>
      <c r="J3798" s="40"/>
    </row>
    <row r="3799" spans="9:10">
      <c r="I3799" s="40"/>
      <c r="J3799" s="40"/>
    </row>
    <row r="3800" spans="9:10">
      <c r="I3800" s="40"/>
      <c r="J3800" s="40"/>
    </row>
    <row r="3801" spans="9:10">
      <c r="I3801" s="40"/>
      <c r="J3801" s="40"/>
    </row>
    <row r="3802" spans="9:10">
      <c r="I3802" s="40"/>
      <c r="J3802" s="40"/>
    </row>
    <row r="3803" spans="9:10">
      <c r="I3803" s="40"/>
      <c r="J3803" s="40"/>
    </row>
    <row r="3804" spans="9:10">
      <c r="I3804" s="40"/>
      <c r="J3804" s="40"/>
    </row>
    <row r="3805" spans="9:10">
      <c r="I3805" s="40"/>
      <c r="J3805" s="40"/>
    </row>
    <row r="3806" spans="9:10">
      <c r="I3806" s="40"/>
      <c r="J3806" s="40"/>
    </row>
    <row r="3807" spans="9:10">
      <c r="I3807" s="40"/>
      <c r="J3807" s="40"/>
    </row>
    <row r="3808" spans="9:10">
      <c r="I3808" s="40"/>
      <c r="J3808" s="40"/>
    </row>
    <row r="3809" spans="9:10">
      <c r="I3809" s="40"/>
      <c r="J3809" s="40"/>
    </row>
    <row r="3810" spans="9:10">
      <c r="I3810" s="40"/>
      <c r="J3810" s="40"/>
    </row>
    <row r="3811" spans="9:10">
      <c r="I3811" s="40"/>
      <c r="J3811" s="40"/>
    </row>
    <row r="3812" spans="9:10">
      <c r="I3812" s="40"/>
      <c r="J3812" s="40"/>
    </row>
    <row r="3813" spans="9:10">
      <c r="I3813" s="40"/>
      <c r="J3813" s="40"/>
    </row>
    <row r="3814" spans="9:10">
      <c r="I3814" s="40"/>
      <c r="J3814" s="40"/>
    </row>
    <row r="3815" spans="9:10">
      <c r="I3815" s="40"/>
      <c r="J3815" s="40"/>
    </row>
    <row r="3816" spans="9:10">
      <c r="I3816" s="40"/>
      <c r="J3816" s="40"/>
    </row>
    <row r="3817" spans="9:10">
      <c r="I3817" s="40"/>
      <c r="J3817" s="40"/>
    </row>
    <row r="3818" spans="9:10">
      <c r="I3818" s="40"/>
      <c r="J3818" s="40"/>
    </row>
    <row r="3819" spans="9:10">
      <c r="I3819" s="40"/>
      <c r="J3819" s="40"/>
    </row>
    <row r="3820" spans="9:10">
      <c r="I3820" s="40"/>
      <c r="J3820" s="40"/>
    </row>
    <row r="3821" spans="9:10">
      <c r="I3821" s="40"/>
      <c r="J3821" s="40"/>
    </row>
    <row r="3822" spans="9:10">
      <c r="I3822" s="40"/>
      <c r="J3822" s="40"/>
    </row>
    <row r="3823" spans="9:10">
      <c r="I3823" s="40"/>
      <c r="J3823" s="40"/>
    </row>
    <row r="3824" spans="9:10">
      <c r="I3824" s="40"/>
      <c r="J3824" s="40"/>
    </row>
    <row r="3825" spans="9:10">
      <c r="I3825" s="40"/>
      <c r="J3825" s="40"/>
    </row>
    <row r="3826" spans="9:10">
      <c r="I3826" s="40"/>
      <c r="J3826" s="40"/>
    </row>
    <row r="3827" spans="9:10">
      <c r="I3827" s="40"/>
      <c r="J3827" s="40"/>
    </row>
    <row r="3828" spans="9:10">
      <c r="I3828" s="40"/>
      <c r="J3828" s="40"/>
    </row>
    <row r="3829" spans="9:10">
      <c r="I3829" s="40"/>
      <c r="J3829" s="40"/>
    </row>
    <row r="3830" spans="9:10">
      <c r="I3830" s="40"/>
      <c r="J3830" s="40"/>
    </row>
    <row r="3831" spans="9:10">
      <c r="I3831" s="40"/>
      <c r="J3831" s="40"/>
    </row>
    <row r="3832" spans="9:10">
      <c r="I3832" s="40"/>
      <c r="J3832" s="40"/>
    </row>
    <row r="3833" spans="9:10">
      <c r="I3833" s="40"/>
      <c r="J3833" s="40"/>
    </row>
    <row r="3834" spans="9:10">
      <c r="I3834" s="40"/>
      <c r="J3834" s="40"/>
    </row>
    <row r="3835" spans="9:10">
      <c r="I3835" s="40"/>
      <c r="J3835" s="40"/>
    </row>
    <row r="3836" spans="9:10">
      <c r="I3836" s="40"/>
      <c r="J3836" s="40"/>
    </row>
    <row r="3837" spans="9:10">
      <c r="I3837" s="40"/>
      <c r="J3837" s="40"/>
    </row>
    <row r="3838" spans="9:10">
      <c r="I3838" s="40"/>
      <c r="J3838" s="40"/>
    </row>
    <row r="3839" spans="9:10">
      <c r="I3839" s="40"/>
      <c r="J3839" s="40"/>
    </row>
    <row r="3840" spans="9:10">
      <c r="I3840" s="40"/>
      <c r="J3840" s="40"/>
    </row>
    <row r="3841" spans="9:10">
      <c r="I3841" s="40"/>
      <c r="J3841" s="40"/>
    </row>
    <row r="3842" spans="9:10">
      <c r="I3842" s="40"/>
      <c r="J3842" s="40"/>
    </row>
    <row r="3843" spans="9:10">
      <c r="I3843" s="40"/>
      <c r="J3843" s="40"/>
    </row>
    <row r="3844" spans="9:10">
      <c r="I3844" s="40"/>
      <c r="J3844" s="40"/>
    </row>
    <row r="3845" spans="9:10">
      <c r="I3845" s="40"/>
      <c r="J3845" s="40"/>
    </row>
    <row r="3846" spans="9:10">
      <c r="I3846" s="40"/>
      <c r="J3846" s="40"/>
    </row>
    <row r="3847" spans="9:10">
      <c r="I3847" s="40"/>
      <c r="J3847" s="40"/>
    </row>
    <row r="3848" spans="9:10">
      <c r="I3848" s="40"/>
      <c r="J3848" s="40"/>
    </row>
    <row r="3849" spans="9:10">
      <c r="I3849" s="40"/>
      <c r="J3849" s="40"/>
    </row>
    <row r="3850" spans="9:10">
      <c r="I3850" s="40"/>
      <c r="J3850" s="40"/>
    </row>
    <row r="3851" spans="9:10">
      <c r="I3851" s="40"/>
      <c r="J3851" s="40"/>
    </row>
    <row r="3852" spans="9:10">
      <c r="I3852" s="40"/>
      <c r="J3852" s="40"/>
    </row>
    <row r="3853" spans="9:10">
      <c r="I3853" s="40"/>
      <c r="J3853" s="40"/>
    </row>
    <row r="3854" spans="9:10">
      <c r="I3854" s="40"/>
      <c r="J3854" s="40"/>
    </row>
    <row r="3855" spans="9:10">
      <c r="I3855" s="40"/>
      <c r="J3855" s="40"/>
    </row>
    <row r="3856" spans="9:10">
      <c r="I3856" s="40"/>
      <c r="J3856" s="40"/>
    </row>
    <row r="3857" spans="9:10">
      <c r="I3857" s="40"/>
      <c r="J3857" s="40"/>
    </row>
    <row r="3858" spans="9:10">
      <c r="I3858" s="40"/>
      <c r="J3858" s="40"/>
    </row>
    <row r="3859" spans="9:10">
      <c r="I3859" s="40"/>
      <c r="J3859" s="40"/>
    </row>
    <row r="3860" spans="9:10">
      <c r="I3860" s="40"/>
      <c r="J3860" s="40"/>
    </row>
    <row r="3861" spans="9:10">
      <c r="I3861" s="40"/>
      <c r="J3861" s="40"/>
    </row>
    <row r="3862" spans="9:10">
      <c r="I3862" s="40"/>
      <c r="J3862" s="40"/>
    </row>
    <row r="3863" spans="9:10">
      <c r="I3863" s="40"/>
      <c r="J3863" s="40"/>
    </row>
    <row r="3864" spans="9:10">
      <c r="I3864" s="40"/>
      <c r="J3864" s="40"/>
    </row>
    <row r="3865" spans="9:10">
      <c r="I3865" s="40"/>
      <c r="J3865" s="40"/>
    </row>
    <row r="3866" spans="9:10">
      <c r="I3866" s="40"/>
      <c r="J3866" s="40"/>
    </row>
    <row r="3867" spans="9:10">
      <c r="I3867" s="40"/>
      <c r="J3867" s="40"/>
    </row>
    <row r="3868" spans="9:10">
      <c r="I3868" s="40"/>
      <c r="J3868" s="40"/>
    </row>
    <row r="3869" spans="9:10">
      <c r="I3869" s="40"/>
      <c r="J3869" s="40"/>
    </row>
    <row r="3870" spans="9:10">
      <c r="I3870" s="40"/>
      <c r="J3870" s="40"/>
    </row>
    <row r="3871" spans="9:10">
      <c r="I3871" s="40"/>
      <c r="J3871" s="40"/>
    </row>
    <row r="3872" spans="9:10">
      <c r="I3872" s="40"/>
      <c r="J3872" s="40"/>
    </row>
    <row r="3873" spans="9:10">
      <c r="I3873" s="40"/>
      <c r="J3873" s="40"/>
    </row>
    <row r="3874" spans="9:10">
      <c r="I3874" s="40"/>
      <c r="J3874" s="40"/>
    </row>
    <row r="3875" spans="9:10">
      <c r="I3875" s="40"/>
      <c r="J3875" s="40"/>
    </row>
    <row r="3876" spans="9:10">
      <c r="I3876" s="40"/>
      <c r="J3876" s="40"/>
    </row>
    <row r="3877" spans="9:10">
      <c r="I3877" s="40"/>
      <c r="J3877" s="40"/>
    </row>
    <row r="3878" spans="9:10">
      <c r="I3878" s="40"/>
      <c r="J3878" s="40"/>
    </row>
    <row r="3879" spans="9:10">
      <c r="I3879" s="40"/>
      <c r="J3879" s="40"/>
    </row>
    <row r="3880" spans="9:10">
      <c r="I3880" s="40"/>
      <c r="J3880" s="40"/>
    </row>
    <row r="3881" spans="9:10">
      <c r="I3881" s="40"/>
      <c r="J3881" s="40"/>
    </row>
    <row r="3882" spans="9:10">
      <c r="I3882" s="40"/>
      <c r="J3882" s="40"/>
    </row>
    <row r="3883" spans="9:10">
      <c r="I3883" s="40"/>
      <c r="J3883" s="40"/>
    </row>
    <row r="3884" spans="9:10">
      <c r="I3884" s="40"/>
      <c r="J3884" s="40"/>
    </row>
    <row r="3885" spans="9:10">
      <c r="I3885" s="40"/>
      <c r="J3885" s="40"/>
    </row>
    <row r="3886" spans="9:10">
      <c r="I3886" s="40"/>
      <c r="J3886" s="40"/>
    </row>
    <row r="3887" spans="9:10">
      <c r="I3887" s="40"/>
      <c r="J3887" s="40"/>
    </row>
    <row r="3888" spans="9:10">
      <c r="I3888" s="40"/>
      <c r="J3888" s="40"/>
    </row>
    <row r="3889" spans="9:10">
      <c r="I3889" s="40"/>
      <c r="J3889" s="40"/>
    </row>
    <row r="3890" spans="9:10">
      <c r="I3890" s="40"/>
      <c r="J3890" s="40"/>
    </row>
    <row r="3891" spans="9:10">
      <c r="I3891" s="40"/>
      <c r="J3891" s="40"/>
    </row>
    <row r="3892" spans="9:10">
      <c r="I3892" s="40"/>
      <c r="J3892" s="40"/>
    </row>
    <row r="3893" spans="9:10">
      <c r="I3893" s="40"/>
      <c r="J3893" s="40"/>
    </row>
    <row r="3894" spans="9:10">
      <c r="I3894" s="40"/>
      <c r="J3894" s="40"/>
    </row>
    <row r="3895" spans="9:10">
      <c r="I3895" s="40"/>
      <c r="J3895" s="40"/>
    </row>
    <row r="3896" spans="9:10">
      <c r="I3896" s="40"/>
      <c r="J3896" s="40"/>
    </row>
    <row r="3897" spans="9:10">
      <c r="I3897" s="40"/>
      <c r="J3897" s="40"/>
    </row>
    <row r="3898" spans="9:10">
      <c r="I3898" s="40"/>
      <c r="J3898" s="40"/>
    </row>
    <row r="3899" spans="9:10">
      <c r="I3899" s="40"/>
      <c r="J3899" s="40"/>
    </row>
    <row r="3900" spans="9:10">
      <c r="I3900" s="40"/>
      <c r="J3900" s="40"/>
    </row>
    <row r="3901" spans="9:10">
      <c r="I3901" s="40"/>
      <c r="J3901" s="40"/>
    </row>
    <row r="3902" spans="9:10">
      <c r="I3902" s="40"/>
      <c r="J3902" s="40"/>
    </row>
    <row r="3903" spans="9:10">
      <c r="I3903" s="40"/>
      <c r="J3903" s="40"/>
    </row>
    <row r="3904" spans="9:10">
      <c r="I3904" s="40"/>
      <c r="J3904" s="40"/>
    </row>
    <row r="3905" spans="9:10">
      <c r="I3905" s="40"/>
      <c r="J3905" s="40"/>
    </row>
    <row r="3906" spans="9:10">
      <c r="I3906" s="40"/>
      <c r="J3906" s="40"/>
    </row>
    <row r="3907" spans="9:10">
      <c r="I3907" s="40"/>
      <c r="J3907" s="40"/>
    </row>
    <row r="3908" spans="9:10">
      <c r="I3908" s="40"/>
      <c r="J3908" s="40"/>
    </row>
    <row r="3909" spans="9:10">
      <c r="I3909" s="40"/>
      <c r="J3909" s="40"/>
    </row>
    <row r="3910" spans="9:10">
      <c r="I3910" s="40"/>
      <c r="J3910" s="40"/>
    </row>
    <row r="3911" spans="9:10">
      <c r="I3911" s="40"/>
      <c r="J3911" s="40"/>
    </row>
    <row r="3912" spans="9:10">
      <c r="I3912" s="40"/>
      <c r="J3912" s="40"/>
    </row>
    <row r="3913" spans="9:10">
      <c r="I3913" s="40"/>
      <c r="J3913" s="40"/>
    </row>
    <row r="3914" spans="9:10">
      <c r="I3914" s="40"/>
      <c r="J3914" s="40"/>
    </row>
    <row r="3915" spans="9:10">
      <c r="I3915" s="40"/>
      <c r="J3915" s="40"/>
    </row>
    <row r="3916" spans="9:10">
      <c r="I3916" s="40"/>
      <c r="J3916" s="40"/>
    </row>
    <row r="3917" spans="9:10">
      <c r="I3917" s="40"/>
      <c r="J3917" s="40"/>
    </row>
    <row r="3918" spans="9:10">
      <c r="I3918" s="40"/>
      <c r="J3918" s="40"/>
    </row>
    <row r="3919" spans="9:10">
      <c r="I3919" s="40"/>
      <c r="J3919" s="40"/>
    </row>
    <row r="3920" spans="9:10">
      <c r="I3920" s="40"/>
      <c r="J3920" s="40"/>
    </row>
    <row r="3921" spans="9:10">
      <c r="I3921" s="40"/>
      <c r="J3921" s="40"/>
    </row>
    <row r="3922" spans="9:10">
      <c r="I3922" s="40"/>
      <c r="J3922" s="40"/>
    </row>
    <row r="3923" spans="9:10">
      <c r="I3923" s="40"/>
      <c r="J3923" s="40"/>
    </row>
    <row r="3924" spans="9:10">
      <c r="I3924" s="40"/>
      <c r="J3924" s="40"/>
    </row>
    <row r="3925" spans="9:10">
      <c r="I3925" s="40"/>
      <c r="J3925" s="40"/>
    </row>
    <row r="3926" spans="9:10">
      <c r="I3926" s="40"/>
      <c r="J3926" s="40"/>
    </row>
    <row r="3927" spans="9:10">
      <c r="I3927" s="40"/>
      <c r="J3927" s="40"/>
    </row>
    <row r="3928" spans="9:10">
      <c r="I3928" s="40"/>
      <c r="J3928" s="40"/>
    </row>
    <row r="3929" spans="9:10">
      <c r="I3929" s="40"/>
      <c r="J3929" s="40"/>
    </row>
    <row r="3930" spans="9:10">
      <c r="I3930" s="40"/>
      <c r="J3930" s="40"/>
    </row>
    <row r="3931" spans="9:10">
      <c r="I3931" s="40"/>
      <c r="J3931" s="40"/>
    </row>
    <row r="3932" spans="9:10">
      <c r="I3932" s="40"/>
      <c r="J3932" s="40"/>
    </row>
    <row r="3933" spans="9:10">
      <c r="I3933" s="40"/>
      <c r="J3933" s="40"/>
    </row>
    <row r="3934" spans="9:10">
      <c r="I3934" s="40"/>
      <c r="J3934" s="40"/>
    </row>
    <row r="3935" spans="9:10">
      <c r="I3935" s="40"/>
      <c r="J3935" s="40"/>
    </row>
    <row r="3936" spans="9:10">
      <c r="I3936" s="40"/>
      <c r="J3936" s="40"/>
    </row>
    <row r="3937" spans="9:10">
      <c r="I3937" s="40"/>
      <c r="J3937" s="40"/>
    </row>
    <row r="3938" spans="9:10">
      <c r="I3938" s="40"/>
      <c r="J3938" s="40"/>
    </row>
    <row r="3939" spans="9:10">
      <c r="I3939" s="40"/>
      <c r="J3939" s="40"/>
    </row>
    <row r="3940" spans="9:10">
      <c r="I3940" s="40"/>
      <c r="J3940" s="40"/>
    </row>
    <row r="3941" spans="9:10">
      <c r="I3941" s="40"/>
      <c r="J3941" s="40"/>
    </row>
    <row r="3942" spans="9:10">
      <c r="I3942" s="40"/>
      <c r="J3942" s="40"/>
    </row>
    <row r="3943" spans="9:10">
      <c r="I3943" s="40"/>
      <c r="J3943" s="40"/>
    </row>
    <row r="3944" spans="9:10">
      <c r="I3944" s="40"/>
      <c r="J3944" s="40"/>
    </row>
    <row r="3945" spans="9:10">
      <c r="I3945" s="40"/>
      <c r="J3945" s="40"/>
    </row>
    <row r="3946" spans="9:10">
      <c r="I3946" s="40"/>
      <c r="J3946" s="40"/>
    </row>
    <row r="3947" spans="9:10">
      <c r="I3947" s="40"/>
      <c r="J3947" s="40"/>
    </row>
    <row r="3948" spans="9:10">
      <c r="I3948" s="40"/>
      <c r="J3948" s="40"/>
    </row>
    <row r="3949" spans="9:10">
      <c r="I3949" s="40"/>
      <c r="J3949" s="40"/>
    </row>
    <row r="3950" spans="9:10">
      <c r="I3950" s="40"/>
      <c r="J3950" s="40"/>
    </row>
    <row r="3951" spans="9:10">
      <c r="I3951" s="40"/>
      <c r="J3951" s="40"/>
    </row>
    <row r="3952" spans="9:10">
      <c r="I3952" s="40"/>
      <c r="J3952" s="40"/>
    </row>
    <row r="3953" spans="9:10">
      <c r="I3953" s="40"/>
      <c r="J3953" s="40"/>
    </row>
    <row r="3954" spans="9:10">
      <c r="I3954" s="40"/>
      <c r="J3954" s="40"/>
    </row>
    <row r="3955" spans="9:10">
      <c r="I3955" s="40"/>
      <c r="J3955" s="40"/>
    </row>
    <row r="3956" spans="9:10">
      <c r="I3956" s="40"/>
      <c r="J3956" s="40"/>
    </row>
    <row r="3957" spans="9:10">
      <c r="I3957" s="40"/>
      <c r="J3957" s="40"/>
    </row>
    <row r="3958" spans="9:10">
      <c r="I3958" s="40"/>
      <c r="J3958" s="40"/>
    </row>
    <row r="3959" spans="9:10">
      <c r="I3959" s="40"/>
      <c r="J3959" s="40"/>
    </row>
    <row r="3960" spans="9:10">
      <c r="I3960" s="40"/>
      <c r="J3960" s="40"/>
    </row>
    <row r="3961" spans="9:10">
      <c r="I3961" s="40"/>
      <c r="J3961" s="40"/>
    </row>
    <row r="3962" spans="9:10">
      <c r="I3962" s="40"/>
      <c r="J3962" s="40"/>
    </row>
    <row r="3963" spans="9:10">
      <c r="I3963" s="40"/>
      <c r="J3963" s="40"/>
    </row>
    <row r="3964" spans="9:10">
      <c r="I3964" s="40"/>
      <c r="J3964" s="40"/>
    </row>
    <row r="3965" spans="9:10">
      <c r="I3965" s="40"/>
      <c r="J3965" s="40"/>
    </row>
    <row r="3966" spans="9:10">
      <c r="I3966" s="40"/>
      <c r="J3966" s="40"/>
    </row>
    <row r="3967" spans="9:10">
      <c r="I3967" s="40"/>
      <c r="J3967" s="40"/>
    </row>
    <row r="3968" spans="9:10">
      <c r="I3968" s="40"/>
      <c r="J3968" s="40"/>
    </row>
    <row r="3969" spans="9:10">
      <c r="I3969" s="40"/>
      <c r="J3969" s="40"/>
    </row>
    <row r="3970" spans="9:10">
      <c r="I3970" s="40"/>
      <c r="J3970" s="40"/>
    </row>
    <row r="3971" spans="9:10">
      <c r="I3971" s="40"/>
      <c r="J3971" s="40"/>
    </row>
    <row r="3972" spans="9:10">
      <c r="I3972" s="40"/>
      <c r="J3972" s="40"/>
    </row>
    <row r="3973" spans="9:10">
      <c r="I3973" s="40"/>
      <c r="J3973" s="40"/>
    </row>
    <row r="3974" spans="9:10">
      <c r="I3974" s="40"/>
      <c r="J3974" s="40"/>
    </row>
    <row r="3975" spans="9:10">
      <c r="I3975" s="40"/>
      <c r="J3975" s="40"/>
    </row>
    <row r="3976" spans="9:10">
      <c r="I3976" s="40"/>
      <c r="J3976" s="40"/>
    </row>
    <row r="3977" spans="9:10">
      <c r="I3977" s="40"/>
      <c r="J3977" s="40"/>
    </row>
    <row r="3978" spans="9:10">
      <c r="I3978" s="40"/>
      <c r="J3978" s="40"/>
    </row>
    <row r="3979" spans="9:10">
      <c r="I3979" s="40"/>
      <c r="J3979" s="40"/>
    </row>
    <row r="3980" spans="9:10">
      <c r="I3980" s="40"/>
      <c r="J3980" s="40"/>
    </row>
    <row r="3981" spans="9:10">
      <c r="I3981" s="40"/>
      <c r="J3981" s="40"/>
    </row>
    <row r="3982" spans="9:10">
      <c r="I3982" s="40"/>
      <c r="J3982" s="40"/>
    </row>
    <row r="3983" spans="9:10">
      <c r="I3983" s="40"/>
      <c r="J3983" s="40"/>
    </row>
    <row r="3984" spans="9:10">
      <c r="I3984" s="40"/>
      <c r="J3984" s="40"/>
    </row>
    <row r="3985" spans="9:10">
      <c r="I3985" s="40"/>
      <c r="J3985" s="40"/>
    </row>
    <row r="3986" spans="9:10">
      <c r="I3986" s="40"/>
      <c r="J3986" s="40"/>
    </row>
    <row r="3987" spans="9:10">
      <c r="I3987" s="40"/>
      <c r="J3987" s="40"/>
    </row>
    <row r="3988" spans="9:10">
      <c r="I3988" s="40"/>
      <c r="J3988" s="40"/>
    </row>
    <row r="3989" spans="9:10">
      <c r="I3989" s="40"/>
      <c r="J3989" s="40"/>
    </row>
    <row r="3990" spans="9:10">
      <c r="I3990" s="40"/>
      <c r="J3990" s="40"/>
    </row>
    <row r="3991" spans="9:10">
      <c r="I3991" s="40"/>
      <c r="J3991" s="40"/>
    </row>
    <row r="3992" spans="9:10">
      <c r="I3992" s="40"/>
      <c r="J3992" s="40"/>
    </row>
    <row r="3993" spans="9:10">
      <c r="I3993" s="40"/>
      <c r="J3993" s="40"/>
    </row>
    <row r="3994" spans="9:10">
      <c r="I3994" s="40"/>
      <c r="J3994" s="40"/>
    </row>
    <row r="3995" spans="9:10">
      <c r="I3995" s="40"/>
      <c r="J3995" s="40"/>
    </row>
    <row r="3996" spans="9:10">
      <c r="I3996" s="40"/>
      <c r="J3996" s="40"/>
    </row>
    <row r="3997" spans="9:10">
      <c r="I3997" s="40"/>
      <c r="J3997" s="40"/>
    </row>
    <row r="3998" spans="9:10">
      <c r="I3998" s="40"/>
      <c r="J3998" s="40"/>
    </row>
    <row r="3999" spans="9:10">
      <c r="I3999" s="40"/>
      <c r="J3999" s="40"/>
    </row>
    <row r="4000" spans="9:10">
      <c r="I4000" s="40"/>
      <c r="J4000" s="40"/>
    </row>
    <row r="4001" spans="9:10">
      <c r="I4001" s="40"/>
      <c r="J4001" s="40"/>
    </row>
    <row r="4002" spans="9:10">
      <c r="I4002" s="40"/>
      <c r="J4002" s="40"/>
    </row>
    <row r="4003" spans="9:10">
      <c r="I4003" s="40"/>
      <c r="J4003" s="40"/>
    </row>
    <row r="4004" spans="9:10">
      <c r="I4004" s="40"/>
      <c r="J4004" s="40"/>
    </row>
    <row r="4005" spans="9:10">
      <c r="I4005" s="40"/>
      <c r="J4005" s="40"/>
    </row>
    <row r="4006" spans="9:10">
      <c r="I4006" s="40"/>
      <c r="J4006" s="40"/>
    </row>
    <row r="4007" spans="9:10">
      <c r="I4007" s="40"/>
      <c r="J4007" s="40"/>
    </row>
    <row r="4008" spans="9:10">
      <c r="I4008" s="40"/>
      <c r="J4008" s="40"/>
    </row>
    <row r="4009" spans="9:10">
      <c r="I4009" s="40"/>
      <c r="J4009" s="40"/>
    </row>
    <row r="4010" spans="9:10">
      <c r="I4010" s="40"/>
      <c r="J4010" s="40"/>
    </row>
    <row r="4011" spans="9:10">
      <c r="I4011" s="40"/>
      <c r="J4011" s="40"/>
    </row>
    <row r="4012" spans="9:10">
      <c r="I4012" s="40"/>
      <c r="J4012" s="40"/>
    </row>
    <row r="4013" spans="9:10">
      <c r="I4013" s="40"/>
      <c r="J4013" s="40"/>
    </row>
    <row r="4014" spans="9:10">
      <c r="I4014" s="40"/>
      <c r="J4014" s="40"/>
    </row>
    <row r="4015" spans="9:10">
      <c r="I4015" s="40"/>
      <c r="J4015" s="40"/>
    </row>
    <row r="4016" spans="9:10">
      <c r="I4016" s="40"/>
      <c r="J4016" s="40"/>
    </row>
    <row r="4017" spans="9:10">
      <c r="I4017" s="40"/>
      <c r="J4017" s="40"/>
    </row>
    <row r="4018" spans="9:10">
      <c r="I4018" s="40"/>
      <c r="J4018" s="40"/>
    </row>
    <row r="4019" spans="9:10">
      <c r="I4019" s="40"/>
      <c r="J4019" s="40"/>
    </row>
    <row r="4020" spans="9:10">
      <c r="I4020" s="40"/>
      <c r="J4020" s="40"/>
    </row>
    <row r="4021" spans="9:10">
      <c r="I4021" s="40"/>
      <c r="J4021" s="40"/>
    </row>
    <row r="4022" spans="9:10">
      <c r="I4022" s="40"/>
      <c r="J4022" s="40"/>
    </row>
    <row r="4023" spans="9:10">
      <c r="I4023" s="40"/>
      <c r="J4023" s="40"/>
    </row>
    <row r="4024" spans="9:10">
      <c r="I4024" s="40"/>
      <c r="J4024" s="40"/>
    </row>
    <row r="4025" spans="9:10">
      <c r="I4025" s="40"/>
      <c r="J4025" s="40"/>
    </row>
    <row r="4026" spans="9:10">
      <c r="I4026" s="40"/>
      <c r="J4026" s="40"/>
    </row>
    <row r="4027" spans="9:10">
      <c r="I4027" s="40"/>
      <c r="J4027" s="40"/>
    </row>
    <row r="4028" spans="9:10">
      <c r="I4028" s="40"/>
      <c r="J4028" s="40"/>
    </row>
    <row r="4029" spans="9:10">
      <c r="I4029" s="40"/>
      <c r="J4029" s="40"/>
    </row>
    <row r="4030" spans="9:10">
      <c r="I4030" s="40"/>
      <c r="J4030" s="40"/>
    </row>
    <row r="4031" spans="9:10">
      <c r="I4031" s="40"/>
      <c r="J4031" s="40"/>
    </row>
    <row r="4032" spans="9:10">
      <c r="I4032" s="40"/>
      <c r="J4032" s="40"/>
    </row>
    <row r="4033" spans="9:10">
      <c r="I4033" s="40"/>
      <c r="J4033" s="40"/>
    </row>
    <row r="4034" spans="9:10">
      <c r="I4034" s="40"/>
      <c r="J4034" s="40"/>
    </row>
    <row r="4035" spans="9:10">
      <c r="I4035" s="40"/>
      <c r="J4035" s="40"/>
    </row>
    <row r="4036" spans="9:10">
      <c r="I4036" s="40"/>
      <c r="J4036" s="40"/>
    </row>
    <row r="4037" spans="9:10">
      <c r="I4037" s="40"/>
      <c r="J4037" s="40"/>
    </row>
    <row r="4038" spans="9:10">
      <c r="I4038" s="40"/>
      <c r="J4038" s="40"/>
    </row>
    <row r="4039" spans="9:10">
      <c r="I4039" s="40"/>
      <c r="J4039" s="40"/>
    </row>
    <row r="4040" spans="9:10">
      <c r="I4040" s="40"/>
      <c r="J4040" s="40"/>
    </row>
    <row r="4041" spans="9:10">
      <c r="I4041" s="40"/>
      <c r="J4041" s="40"/>
    </row>
    <row r="4042" spans="9:10">
      <c r="I4042" s="40"/>
      <c r="J4042" s="40"/>
    </row>
    <row r="4043" spans="9:10">
      <c r="I4043" s="40"/>
      <c r="J4043" s="40"/>
    </row>
    <row r="4044" spans="9:10">
      <c r="I4044" s="40"/>
      <c r="J4044" s="40"/>
    </row>
    <row r="4045" spans="9:10">
      <c r="I4045" s="40"/>
      <c r="J4045" s="40"/>
    </row>
    <row r="4046" spans="9:10">
      <c r="I4046" s="40"/>
      <c r="J4046" s="40"/>
    </row>
    <row r="4047" spans="9:10">
      <c r="I4047" s="40"/>
      <c r="J4047" s="40"/>
    </row>
    <row r="4048" spans="9:10">
      <c r="I4048" s="40"/>
      <c r="J4048" s="40"/>
    </row>
    <row r="4049" spans="9:10">
      <c r="I4049" s="40"/>
      <c r="J4049" s="40"/>
    </row>
    <row r="4050" spans="9:10">
      <c r="I4050" s="40"/>
      <c r="J4050" s="40"/>
    </row>
    <row r="4051" spans="9:10">
      <c r="I4051" s="40"/>
      <c r="J4051" s="40"/>
    </row>
    <row r="4052" spans="9:10">
      <c r="I4052" s="40"/>
      <c r="J4052" s="40"/>
    </row>
    <row r="4053" spans="9:10">
      <c r="I4053" s="40"/>
      <c r="J4053" s="40"/>
    </row>
    <row r="4054" spans="9:10">
      <c r="I4054" s="40"/>
      <c r="J4054" s="40"/>
    </row>
    <row r="4055" spans="9:10">
      <c r="I4055" s="40"/>
      <c r="J4055" s="40"/>
    </row>
    <row r="4056" spans="9:10">
      <c r="I4056" s="40"/>
      <c r="J4056" s="40"/>
    </row>
    <row r="4057" spans="9:10">
      <c r="I4057" s="40"/>
      <c r="J4057" s="40"/>
    </row>
    <row r="4058" spans="9:10">
      <c r="I4058" s="40"/>
      <c r="J4058" s="40"/>
    </row>
    <row r="4059" spans="9:10">
      <c r="I4059" s="40"/>
      <c r="J4059" s="40"/>
    </row>
    <row r="4060" spans="9:10">
      <c r="I4060" s="40"/>
      <c r="J4060" s="40"/>
    </row>
    <row r="4061" spans="9:10">
      <c r="I4061" s="40"/>
      <c r="J4061" s="40"/>
    </row>
    <row r="4062" spans="9:10">
      <c r="I4062" s="40"/>
      <c r="J4062" s="40"/>
    </row>
    <row r="4063" spans="9:10">
      <c r="I4063" s="40"/>
      <c r="J4063" s="40"/>
    </row>
    <row r="4064" spans="9:10">
      <c r="I4064" s="40"/>
      <c r="J4064" s="40"/>
    </row>
    <row r="4065" spans="9:10">
      <c r="I4065" s="40"/>
      <c r="J4065" s="40"/>
    </row>
    <row r="4066" spans="9:10">
      <c r="I4066" s="40"/>
      <c r="J4066" s="40"/>
    </row>
    <row r="4067" spans="9:10">
      <c r="I4067" s="40"/>
      <c r="J4067" s="40"/>
    </row>
    <row r="4068" spans="9:10">
      <c r="I4068" s="40"/>
      <c r="J4068" s="40"/>
    </row>
    <row r="4069" spans="9:10">
      <c r="I4069" s="40"/>
      <c r="J4069" s="40"/>
    </row>
    <row r="4070" spans="9:10">
      <c r="I4070" s="40"/>
      <c r="J4070" s="40"/>
    </row>
    <row r="4071" spans="9:10">
      <c r="I4071" s="40"/>
      <c r="J4071" s="40"/>
    </row>
    <row r="4072" spans="9:10">
      <c r="I4072" s="40"/>
      <c r="J4072" s="40"/>
    </row>
    <row r="4073" spans="9:10">
      <c r="I4073" s="40"/>
      <c r="J4073" s="40"/>
    </row>
    <row r="4074" spans="9:10">
      <c r="I4074" s="40"/>
      <c r="J4074" s="40"/>
    </row>
    <row r="4075" spans="9:10">
      <c r="I4075" s="40"/>
      <c r="J4075" s="40"/>
    </row>
    <row r="4076" spans="9:10">
      <c r="I4076" s="40"/>
      <c r="J4076" s="40"/>
    </row>
    <row r="4077" spans="9:10">
      <c r="I4077" s="40"/>
      <c r="J4077" s="40"/>
    </row>
    <row r="4078" spans="9:10">
      <c r="I4078" s="40"/>
      <c r="J4078" s="40"/>
    </row>
    <row r="4079" spans="9:10">
      <c r="I4079" s="40"/>
      <c r="J4079" s="40"/>
    </row>
    <row r="4080" spans="9:10">
      <c r="I4080" s="40"/>
      <c r="J4080" s="40"/>
    </row>
    <row r="4081" spans="9:10">
      <c r="I4081" s="40"/>
      <c r="J4081" s="40"/>
    </row>
    <row r="4082" spans="9:10">
      <c r="I4082" s="40"/>
      <c r="J4082" s="40"/>
    </row>
    <row r="4083" spans="9:10">
      <c r="I4083" s="40"/>
      <c r="J4083" s="40"/>
    </row>
    <row r="4084" spans="9:10">
      <c r="I4084" s="40"/>
      <c r="J4084" s="40"/>
    </row>
    <row r="4085" spans="9:10">
      <c r="I4085" s="40"/>
      <c r="J4085" s="40"/>
    </row>
    <row r="4086" spans="9:10">
      <c r="I4086" s="40"/>
      <c r="J4086" s="40"/>
    </row>
    <row r="4087" spans="9:10">
      <c r="I4087" s="40"/>
      <c r="J4087" s="40"/>
    </row>
    <row r="4088" spans="9:10">
      <c r="I4088" s="40"/>
      <c r="J4088" s="40"/>
    </row>
    <row r="4089" spans="9:10">
      <c r="I4089" s="40"/>
      <c r="J4089" s="40"/>
    </row>
    <row r="4090" spans="9:10">
      <c r="I4090" s="40"/>
      <c r="J4090" s="40"/>
    </row>
    <row r="4091" spans="9:10">
      <c r="I4091" s="40"/>
      <c r="J4091" s="40"/>
    </row>
    <row r="4092" spans="9:10">
      <c r="I4092" s="40"/>
      <c r="J4092" s="40"/>
    </row>
    <row r="4093" spans="9:10">
      <c r="I4093" s="40"/>
      <c r="J4093" s="40"/>
    </row>
    <row r="4094" spans="9:10">
      <c r="I4094" s="40"/>
      <c r="J4094" s="40"/>
    </row>
    <row r="4095" spans="9:10">
      <c r="I4095" s="40"/>
      <c r="J4095" s="40"/>
    </row>
    <row r="4096" spans="9:10">
      <c r="I4096" s="40"/>
      <c r="J4096" s="40"/>
    </row>
    <row r="4097" spans="9:10">
      <c r="I4097" s="40"/>
      <c r="J4097" s="40"/>
    </row>
    <row r="4098" spans="9:10">
      <c r="I4098" s="40"/>
      <c r="J4098" s="40"/>
    </row>
    <row r="4099" spans="9:10">
      <c r="I4099" s="40"/>
      <c r="J4099" s="40"/>
    </row>
    <row r="4100" spans="9:10">
      <c r="I4100" s="40"/>
      <c r="J4100" s="40"/>
    </row>
    <row r="4101" spans="9:10">
      <c r="I4101" s="40"/>
      <c r="J4101" s="40"/>
    </row>
    <row r="4102" spans="9:10">
      <c r="I4102" s="40"/>
      <c r="J4102" s="40"/>
    </row>
    <row r="4103" spans="9:10">
      <c r="I4103" s="40"/>
      <c r="J4103" s="40"/>
    </row>
    <row r="4104" spans="9:10">
      <c r="I4104" s="40"/>
      <c r="J4104" s="40"/>
    </row>
    <row r="4105" spans="9:10">
      <c r="I4105" s="40"/>
      <c r="J4105" s="40"/>
    </row>
    <row r="4106" spans="9:10">
      <c r="I4106" s="40"/>
      <c r="J4106" s="40"/>
    </row>
    <row r="4107" spans="9:10">
      <c r="I4107" s="40"/>
      <c r="J4107" s="40"/>
    </row>
    <row r="4108" spans="9:10">
      <c r="I4108" s="40"/>
      <c r="J4108" s="40"/>
    </row>
    <row r="4109" spans="9:10">
      <c r="I4109" s="40"/>
      <c r="J4109" s="40"/>
    </row>
    <row r="4110" spans="9:10">
      <c r="I4110" s="40"/>
      <c r="J4110" s="40"/>
    </row>
    <row r="4111" spans="9:10">
      <c r="I4111" s="40"/>
      <c r="J4111" s="40"/>
    </row>
    <row r="4112" spans="9:10">
      <c r="I4112" s="40"/>
      <c r="J4112" s="40"/>
    </row>
    <row r="4113" spans="9:10">
      <c r="I4113" s="40"/>
      <c r="J4113" s="40"/>
    </row>
    <row r="4114" spans="9:10">
      <c r="I4114" s="40"/>
      <c r="J4114" s="40"/>
    </row>
    <row r="4115" spans="9:10">
      <c r="I4115" s="40"/>
      <c r="J4115" s="40"/>
    </row>
    <row r="4116" spans="9:10">
      <c r="I4116" s="40"/>
      <c r="J4116" s="40"/>
    </row>
    <row r="4117" spans="9:10">
      <c r="I4117" s="40"/>
      <c r="J4117" s="40"/>
    </row>
    <row r="4118" spans="9:10">
      <c r="I4118" s="40"/>
      <c r="J4118" s="40"/>
    </row>
    <row r="4119" spans="9:10">
      <c r="I4119" s="40"/>
      <c r="J4119" s="40"/>
    </row>
    <row r="4120" spans="9:10">
      <c r="I4120" s="40"/>
      <c r="J4120" s="40"/>
    </row>
    <row r="4121" spans="9:10">
      <c r="I4121" s="40"/>
      <c r="J4121" s="40"/>
    </row>
    <row r="4122" spans="9:10">
      <c r="I4122" s="40"/>
      <c r="J4122" s="40"/>
    </row>
    <row r="4123" spans="9:10">
      <c r="I4123" s="40"/>
      <c r="J4123" s="40"/>
    </row>
    <row r="4124" spans="9:10">
      <c r="I4124" s="40"/>
      <c r="J4124" s="40"/>
    </row>
    <row r="4125" spans="9:10">
      <c r="I4125" s="40"/>
      <c r="J4125" s="40"/>
    </row>
    <row r="4126" spans="9:10">
      <c r="I4126" s="40"/>
      <c r="J4126" s="40"/>
    </row>
    <row r="4127" spans="9:10">
      <c r="I4127" s="40"/>
      <c r="J4127" s="40"/>
    </row>
    <row r="4128" spans="9:10">
      <c r="I4128" s="40"/>
      <c r="J4128" s="40"/>
    </row>
    <row r="4129" spans="9:10">
      <c r="I4129" s="40"/>
      <c r="J4129" s="40"/>
    </row>
    <row r="4130" spans="9:10">
      <c r="I4130" s="40"/>
      <c r="J4130" s="40"/>
    </row>
    <row r="4131" spans="9:10">
      <c r="I4131" s="40"/>
      <c r="J4131" s="40"/>
    </row>
    <row r="4132" spans="9:10">
      <c r="I4132" s="40"/>
      <c r="J4132" s="40"/>
    </row>
    <row r="4133" spans="9:10">
      <c r="I4133" s="40"/>
      <c r="J4133" s="40"/>
    </row>
    <row r="4134" spans="9:10">
      <c r="I4134" s="40"/>
      <c r="J4134" s="40"/>
    </row>
    <row r="4135" spans="9:10">
      <c r="I4135" s="40"/>
      <c r="J4135" s="40"/>
    </row>
    <row r="4136" spans="9:10">
      <c r="I4136" s="40"/>
      <c r="J4136" s="40"/>
    </row>
    <row r="4137" spans="9:10">
      <c r="I4137" s="40"/>
      <c r="J4137" s="40"/>
    </row>
    <row r="4138" spans="9:10">
      <c r="I4138" s="40"/>
      <c r="J4138" s="40"/>
    </row>
    <row r="4139" spans="9:10">
      <c r="I4139" s="40"/>
      <c r="J4139" s="40"/>
    </row>
    <row r="4140" spans="9:10">
      <c r="I4140" s="40"/>
      <c r="J4140" s="40"/>
    </row>
    <row r="4141" spans="9:10">
      <c r="I4141" s="40"/>
      <c r="J4141" s="40"/>
    </row>
    <row r="4142" spans="9:10">
      <c r="I4142" s="40"/>
      <c r="J4142" s="40"/>
    </row>
    <row r="4143" spans="9:10">
      <c r="I4143" s="40"/>
      <c r="J4143" s="40"/>
    </row>
    <row r="4144" spans="9:10">
      <c r="I4144" s="40"/>
      <c r="J4144" s="40"/>
    </row>
    <row r="4145" spans="9:10">
      <c r="I4145" s="40"/>
      <c r="J4145" s="40"/>
    </row>
    <row r="4146" spans="9:10">
      <c r="I4146" s="40"/>
      <c r="J4146" s="40"/>
    </row>
    <row r="4147" spans="9:10">
      <c r="I4147" s="40"/>
      <c r="J4147" s="40"/>
    </row>
    <row r="4148" spans="9:10">
      <c r="I4148" s="40"/>
      <c r="J4148" s="40"/>
    </row>
    <row r="4149" spans="9:10">
      <c r="I4149" s="40"/>
      <c r="J4149" s="40"/>
    </row>
    <row r="4150" spans="9:10">
      <c r="I4150" s="40"/>
      <c r="J4150" s="40"/>
    </row>
    <row r="4151" spans="9:10">
      <c r="I4151" s="40"/>
      <c r="J4151" s="40"/>
    </row>
    <row r="4152" spans="9:10">
      <c r="I4152" s="40"/>
      <c r="J4152" s="40"/>
    </row>
    <row r="4153" spans="9:10">
      <c r="I4153" s="40"/>
      <c r="J4153" s="40"/>
    </row>
    <row r="4154" spans="9:10">
      <c r="I4154" s="40"/>
      <c r="J4154" s="40"/>
    </row>
    <row r="4155" spans="9:10">
      <c r="I4155" s="40"/>
      <c r="J4155" s="40"/>
    </row>
    <row r="4156" spans="9:10">
      <c r="I4156" s="40"/>
      <c r="J4156" s="40"/>
    </row>
    <row r="4157" spans="9:10">
      <c r="I4157" s="40"/>
      <c r="J4157" s="40"/>
    </row>
    <row r="4158" spans="9:10">
      <c r="I4158" s="40"/>
      <c r="J4158" s="40"/>
    </row>
    <row r="4159" spans="9:10">
      <c r="I4159" s="40"/>
      <c r="J4159" s="40"/>
    </row>
    <row r="4160" spans="9:10">
      <c r="I4160" s="40"/>
      <c r="J4160" s="40"/>
    </row>
    <row r="4161" spans="9:10">
      <c r="I4161" s="40"/>
      <c r="J4161" s="40"/>
    </row>
    <row r="4162" spans="9:10">
      <c r="I4162" s="40"/>
      <c r="J4162" s="40"/>
    </row>
    <row r="4163" spans="9:10">
      <c r="I4163" s="40"/>
      <c r="J4163" s="40"/>
    </row>
    <row r="4164" spans="9:10">
      <c r="I4164" s="40"/>
      <c r="J4164" s="40"/>
    </row>
    <row r="4165" spans="9:10">
      <c r="I4165" s="40"/>
      <c r="J4165" s="40"/>
    </row>
    <row r="4166" spans="9:10">
      <c r="I4166" s="40"/>
      <c r="J4166" s="40"/>
    </row>
    <row r="4167" spans="9:10">
      <c r="I4167" s="40"/>
      <c r="J4167" s="40"/>
    </row>
    <row r="4168" spans="9:10">
      <c r="I4168" s="40"/>
      <c r="J4168" s="40"/>
    </row>
    <row r="4169" spans="9:10">
      <c r="I4169" s="40"/>
      <c r="J4169" s="40"/>
    </row>
    <row r="4170" spans="9:10">
      <c r="I4170" s="40"/>
      <c r="J4170" s="40"/>
    </row>
    <row r="4171" spans="9:10">
      <c r="I4171" s="40"/>
      <c r="J4171" s="40"/>
    </row>
    <row r="4172" spans="9:10">
      <c r="I4172" s="40"/>
      <c r="J4172" s="40"/>
    </row>
    <row r="4173" spans="9:10">
      <c r="I4173" s="40"/>
      <c r="J4173" s="40"/>
    </row>
    <row r="4174" spans="9:10">
      <c r="I4174" s="40"/>
      <c r="J4174" s="40"/>
    </row>
    <row r="4175" spans="9:10">
      <c r="I4175" s="40"/>
      <c r="J4175" s="40"/>
    </row>
    <row r="4176" spans="9:10">
      <c r="I4176" s="40"/>
      <c r="J4176" s="40"/>
    </row>
    <row r="4177" spans="9:10">
      <c r="I4177" s="40"/>
      <c r="J4177" s="40"/>
    </row>
    <row r="4178" spans="9:10">
      <c r="I4178" s="40"/>
      <c r="J4178" s="40"/>
    </row>
    <row r="4179" spans="9:10">
      <c r="I4179" s="40"/>
      <c r="J4179" s="40"/>
    </row>
    <row r="4180" spans="9:10">
      <c r="I4180" s="40"/>
      <c r="J4180" s="40"/>
    </row>
    <row r="4181" spans="9:10">
      <c r="I4181" s="40"/>
      <c r="J4181" s="40"/>
    </row>
    <row r="4182" spans="9:10">
      <c r="I4182" s="40"/>
      <c r="J4182" s="40"/>
    </row>
    <row r="4183" spans="9:10">
      <c r="I4183" s="40"/>
      <c r="J4183" s="40"/>
    </row>
    <row r="4184" spans="9:10">
      <c r="I4184" s="40"/>
      <c r="J4184" s="40"/>
    </row>
    <row r="4185" spans="9:10">
      <c r="I4185" s="40"/>
      <c r="J4185" s="40"/>
    </row>
    <row r="4186" spans="9:10">
      <c r="I4186" s="40"/>
      <c r="J4186" s="40"/>
    </row>
    <row r="4187" spans="9:10">
      <c r="I4187" s="40"/>
      <c r="J4187" s="40"/>
    </row>
    <row r="4188" spans="9:10">
      <c r="I4188" s="40"/>
      <c r="J4188" s="40"/>
    </row>
    <row r="4189" spans="9:10">
      <c r="I4189" s="40"/>
      <c r="J4189" s="40"/>
    </row>
    <row r="4190" spans="9:10">
      <c r="I4190" s="40"/>
      <c r="J4190" s="40"/>
    </row>
    <row r="4191" spans="9:10">
      <c r="I4191" s="40"/>
      <c r="J4191" s="40"/>
    </row>
    <row r="4192" spans="9:10">
      <c r="I4192" s="40"/>
      <c r="J4192" s="40"/>
    </row>
    <row r="4193" spans="9:10">
      <c r="I4193" s="40"/>
      <c r="J4193" s="40"/>
    </row>
    <row r="4194" spans="9:10">
      <c r="I4194" s="40"/>
      <c r="J4194" s="40"/>
    </row>
    <row r="4195" spans="9:10">
      <c r="I4195" s="40"/>
      <c r="J4195" s="40"/>
    </row>
    <row r="4196" spans="9:10">
      <c r="I4196" s="40"/>
      <c r="J4196" s="40"/>
    </row>
    <row r="4197" spans="9:10">
      <c r="I4197" s="40"/>
      <c r="J4197" s="40"/>
    </row>
    <row r="4198" spans="9:10">
      <c r="I4198" s="40"/>
      <c r="J4198" s="40"/>
    </row>
    <row r="4199" spans="9:10">
      <c r="I4199" s="40"/>
      <c r="J4199" s="40"/>
    </row>
    <row r="4200" spans="9:10">
      <c r="I4200" s="40"/>
      <c r="J4200" s="40"/>
    </row>
    <row r="4201" spans="9:10">
      <c r="I4201" s="40"/>
      <c r="J4201" s="40"/>
    </row>
    <row r="4202" spans="9:10">
      <c r="I4202" s="40"/>
      <c r="J4202" s="40"/>
    </row>
    <row r="4203" spans="9:10">
      <c r="I4203" s="40"/>
      <c r="J4203" s="40"/>
    </row>
    <row r="4204" spans="9:10">
      <c r="I4204" s="40"/>
      <c r="J4204" s="40"/>
    </row>
    <row r="4205" spans="9:10">
      <c r="I4205" s="40"/>
      <c r="J4205" s="40"/>
    </row>
    <row r="4206" spans="9:10">
      <c r="I4206" s="40"/>
      <c r="J4206" s="40"/>
    </row>
    <row r="4207" spans="9:10">
      <c r="I4207" s="40"/>
      <c r="J4207" s="40"/>
    </row>
    <row r="4208" spans="9:10">
      <c r="I4208" s="40"/>
      <c r="J4208" s="40"/>
    </row>
    <row r="4209" spans="9:10">
      <c r="I4209" s="40"/>
      <c r="J4209" s="40"/>
    </row>
    <row r="4210" spans="9:10">
      <c r="I4210" s="40"/>
      <c r="J4210" s="40"/>
    </row>
    <row r="4211" spans="9:10">
      <c r="I4211" s="40"/>
      <c r="J4211" s="40"/>
    </row>
    <row r="4212" spans="9:10">
      <c r="I4212" s="40"/>
      <c r="J4212" s="40"/>
    </row>
    <row r="4213" spans="9:10">
      <c r="I4213" s="40"/>
      <c r="J4213" s="40"/>
    </row>
    <row r="4214" spans="9:10">
      <c r="I4214" s="40"/>
      <c r="J4214" s="40"/>
    </row>
    <row r="4215" spans="9:10">
      <c r="I4215" s="40"/>
      <c r="J4215" s="40"/>
    </row>
    <row r="4216" spans="9:10">
      <c r="I4216" s="40"/>
      <c r="J4216" s="40"/>
    </row>
    <row r="4217" spans="9:10">
      <c r="I4217" s="40"/>
      <c r="J4217" s="40"/>
    </row>
    <row r="4218" spans="9:10">
      <c r="I4218" s="40"/>
      <c r="J4218" s="40"/>
    </row>
    <row r="4219" spans="9:10">
      <c r="I4219" s="40"/>
      <c r="J4219" s="40"/>
    </row>
    <row r="4220" spans="9:10">
      <c r="I4220" s="40"/>
      <c r="J4220" s="40"/>
    </row>
    <row r="4221" spans="9:10">
      <c r="I4221" s="40"/>
      <c r="J4221" s="40"/>
    </row>
    <row r="4222" spans="9:10">
      <c r="I4222" s="40"/>
      <c r="J4222" s="40"/>
    </row>
    <row r="4223" spans="9:10">
      <c r="I4223" s="40"/>
      <c r="J4223" s="40"/>
    </row>
    <row r="4224" spans="9:10">
      <c r="I4224" s="40"/>
      <c r="J4224" s="40"/>
    </row>
    <row r="4225" spans="9:10">
      <c r="I4225" s="40"/>
      <c r="J4225" s="40"/>
    </row>
    <row r="4226" spans="9:10">
      <c r="I4226" s="40"/>
      <c r="J4226" s="40"/>
    </row>
    <row r="4227" spans="9:10">
      <c r="I4227" s="40"/>
      <c r="J4227" s="40"/>
    </row>
    <row r="4228" spans="9:10">
      <c r="I4228" s="40"/>
      <c r="J4228" s="40"/>
    </row>
    <row r="4229" spans="9:10">
      <c r="I4229" s="40"/>
      <c r="J4229" s="40"/>
    </row>
    <row r="4230" spans="9:10">
      <c r="I4230" s="40"/>
      <c r="J4230" s="40"/>
    </row>
    <row r="4231" spans="9:10">
      <c r="I4231" s="40"/>
      <c r="J4231" s="40"/>
    </row>
    <row r="4232" spans="9:10">
      <c r="I4232" s="40"/>
      <c r="J4232" s="40"/>
    </row>
    <row r="4233" spans="9:10">
      <c r="I4233" s="40"/>
      <c r="J4233" s="40"/>
    </row>
    <row r="4234" spans="9:10">
      <c r="I4234" s="40"/>
      <c r="J4234" s="40"/>
    </row>
    <row r="4235" spans="9:10">
      <c r="I4235" s="40"/>
      <c r="J4235" s="40"/>
    </row>
    <row r="4236" spans="9:10">
      <c r="I4236" s="40"/>
      <c r="J4236" s="40"/>
    </row>
    <row r="4237" spans="9:10">
      <c r="I4237" s="40"/>
      <c r="J4237" s="40"/>
    </row>
    <row r="4238" spans="9:10">
      <c r="I4238" s="40"/>
      <c r="J4238" s="40"/>
    </row>
    <row r="4239" spans="9:10">
      <c r="I4239" s="40"/>
      <c r="J4239" s="40"/>
    </row>
    <row r="4240" spans="9:10">
      <c r="I4240" s="40"/>
      <c r="J4240" s="40"/>
    </row>
    <row r="4241" spans="9:10">
      <c r="I4241" s="40"/>
      <c r="J4241" s="40"/>
    </row>
    <row r="4242" spans="9:10">
      <c r="I4242" s="40"/>
      <c r="J4242" s="40"/>
    </row>
    <row r="4243" spans="9:10">
      <c r="I4243" s="40"/>
      <c r="J4243" s="40"/>
    </row>
    <row r="4244" spans="9:10">
      <c r="I4244" s="40"/>
      <c r="J4244" s="40"/>
    </row>
    <row r="4245" spans="9:10">
      <c r="I4245" s="40"/>
      <c r="J4245" s="40"/>
    </row>
    <row r="4246" spans="9:10">
      <c r="I4246" s="40"/>
      <c r="J4246" s="40"/>
    </row>
    <row r="4247" spans="9:10">
      <c r="I4247" s="40"/>
      <c r="J4247" s="40"/>
    </row>
    <row r="4248" spans="9:10">
      <c r="I4248" s="40"/>
      <c r="J4248" s="40"/>
    </row>
    <row r="4249" spans="9:10">
      <c r="I4249" s="40"/>
      <c r="J4249" s="40"/>
    </row>
    <row r="4250" spans="9:10">
      <c r="I4250" s="40"/>
      <c r="J4250" s="40"/>
    </row>
    <row r="4251" spans="9:10">
      <c r="I4251" s="40"/>
      <c r="J4251" s="40"/>
    </row>
    <row r="4252" spans="9:10">
      <c r="I4252" s="40"/>
      <c r="J4252" s="40"/>
    </row>
    <row r="4253" spans="9:10">
      <c r="I4253" s="40"/>
      <c r="J4253" s="40"/>
    </row>
    <row r="4254" spans="9:10">
      <c r="I4254" s="40"/>
      <c r="J4254" s="40"/>
    </row>
    <row r="4255" spans="9:10">
      <c r="I4255" s="40"/>
      <c r="J4255" s="40"/>
    </row>
    <row r="4256" spans="9:10">
      <c r="I4256" s="40"/>
      <c r="J4256" s="40"/>
    </row>
    <row r="4257" spans="9:10">
      <c r="I4257" s="40"/>
      <c r="J4257" s="40"/>
    </row>
    <row r="4258" spans="9:10">
      <c r="I4258" s="40"/>
      <c r="J4258" s="40"/>
    </row>
    <row r="4259" spans="9:10">
      <c r="I4259" s="40"/>
      <c r="J4259" s="40"/>
    </row>
    <row r="4260" spans="9:10">
      <c r="I4260" s="40"/>
      <c r="J4260" s="40"/>
    </row>
    <row r="4261" spans="9:10">
      <c r="I4261" s="40"/>
      <c r="J4261" s="40"/>
    </row>
    <row r="4262" spans="9:10">
      <c r="I4262" s="40"/>
      <c r="J4262" s="40"/>
    </row>
    <row r="4263" spans="9:10">
      <c r="I4263" s="40"/>
      <c r="J4263" s="40"/>
    </row>
    <row r="4264" spans="9:10">
      <c r="I4264" s="40"/>
      <c r="J4264" s="40"/>
    </row>
    <row r="4265" spans="9:10">
      <c r="I4265" s="40"/>
      <c r="J4265" s="40"/>
    </row>
    <row r="4266" spans="9:10">
      <c r="I4266" s="40"/>
      <c r="J4266" s="40"/>
    </row>
    <row r="4267" spans="9:10">
      <c r="I4267" s="40"/>
      <c r="J4267" s="40"/>
    </row>
    <row r="4268" spans="9:10">
      <c r="I4268" s="40"/>
      <c r="J4268" s="40"/>
    </row>
    <row r="4269" spans="9:10">
      <c r="I4269" s="40"/>
      <c r="J4269" s="40"/>
    </row>
    <row r="4270" spans="9:10">
      <c r="I4270" s="40"/>
      <c r="J4270" s="40"/>
    </row>
    <row r="4271" spans="9:10">
      <c r="I4271" s="40"/>
      <c r="J4271" s="40"/>
    </row>
    <row r="4272" spans="9:10">
      <c r="I4272" s="40"/>
      <c r="J4272" s="40"/>
    </row>
    <row r="4273" spans="9:10">
      <c r="I4273" s="40"/>
      <c r="J4273" s="40"/>
    </row>
    <row r="4274" spans="9:10">
      <c r="I4274" s="40"/>
      <c r="J4274" s="40"/>
    </row>
    <row r="4275" spans="9:10">
      <c r="I4275" s="40"/>
      <c r="J4275" s="40"/>
    </row>
    <row r="4276" spans="9:10">
      <c r="I4276" s="40"/>
      <c r="J4276" s="40"/>
    </row>
    <row r="4277" spans="9:10">
      <c r="I4277" s="40"/>
      <c r="J4277" s="40"/>
    </row>
    <row r="4278" spans="9:10">
      <c r="I4278" s="40"/>
      <c r="J4278" s="40"/>
    </row>
    <row r="4279" spans="9:10">
      <c r="I4279" s="40"/>
      <c r="J4279" s="40"/>
    </row>
    <row r="4280" spans="9:10">
      <c r="I4280" s="40"/>
      <c r="J4280" s="40"/>
    </row>
    <row r="4281" spans="9:10">
      <c r="I4281" s="40"/>
      <c r="J4281" s="40"/>
    </row>
    <row r="4282" spans="9:10">
      <c r="I4282" s="40"/>
      <c r="J4282" s="40"/>
    </row>
    <row r="4283" spans="9:10">
      <c r="I4283" s="40"/>
      <c r="J4283" s="40"/>
    </row>
    <row r="4284" spans="9:10">
      <c r="I4284" s="40"/>
      <c r="J4284" s="40"/>
    </row>
    <row r="4285" spans="9:10">
      <c r="I4285" s="40"/>
      <c r="J4285" s="40"/>
    </row>
    <row r="4286" spans="9:10">
      <c r="I4286" s="40"/>
      <c r="J4286" s="40"/>
    </row>
    <row r="4287" spans="9:10">
      <c r="I4287" s="40"/>
      <c r="J4287" s="40"/>
    </row>
    <row r="4288" spans="9:10">
      <c r="I4288" s="40"/>
      <c r="J4288" s="40"/>
    </row>
    <row r="4289" spans="9:10">
      <c r="I4289" s="40"/>
      <c r="J4289" s="40"/>
    </row>
    <row r="4290" spans="9:10">
      <c r="I4290" s="40"/>
      <c r="J4290" s="40"/>
    </row>
    <row r="4291" spans="9:10">
      <c r="I4291" s="40"/>
      <c r="J4291" s="40"/>
    </row>
    <row r="4292" spans="9:10">
      <c r="I4292" s="40"/>
      <c r="J4292" s="40"/>
    </row>
    <row r="4293" spans="9:10">
      <c r="I4293" s="40"/>
      <c r="J4293" s="40"/>
    </row>
    <row r="4294" spans="9:10">
      <c r="I4294" s="40"/>
      <c r="J4294" s="40"/>
    </row>
    <row r="4295" spans="9:10">
      <c r="I4295" s="40"/>
      <c r="J4295" s="40"/>
    </row>
    <row r="4296" spans="9:10">
      <c r="I4296" s="40"/>
      <c r="J4296" s="40"/>
    </row>
    <row r="4297" spans="9:10">
      <c r="I4297" s="40"/>
      <c r="J4297" s="40"/>
    </row>
    <row r="4298" spans="9:10">
      <c r="I4298" s="40"/>
      <c r="J4298" s="40"/>
    </row>
    <row r="4299" spans="9:10">
      <c r="I4299" s="40"/>
      <c r="J4299" s="40"/>
    </row>
    <row r="4300" spans="9:10">
      <c r="I4300" s="40"/>
      <c r="J4300" s="40"/>
    </row>
    <row r="4301" spans="9:10">
      <c r="I4301" s="40"/>
      <c r="J4301" s="40"/>
    </row>
    <row r="4302" spans="9:10">
      <c r="I4302" s="40"/>
      <c r="J4302" s="40"/>
    </row>
    <row r="4303" spans="9:10">
      <c r="I4303" s="40"/>
      <c r="J4303" s="40"/>
    </row>
    <row r="4304" spans="9:10">
      <c r="I4304" s="40"/>
      <c r="J4304" s="40"/>
    </row>
    <row r="4305" spans="9:10">
      <c r="I4305" s="40"/>
      <c r="J4305" s="40"/>
    </row>
    <row r="4306" spans="9:10">
      <c r="I4306" s="40"/>
      <c r="J4306" s="40"/>
    </row>
    <row r="4307" spans="9:10">
      <c r="I4307" s="40"/>
      <c r="J4307" s="40"/>
    </row>
    <row r="4308" spans="9:10">
      <c r="I4308" s="40"/>
      <c r="J4308" s="40"/>
    </row>
    <row r="4309" spans="9:10">
      <c r="I4309" s="40"/>
      <c r="J4309" s="40"/>
    </row>
    <row r="4310" spans="9:10">
      <c r="I4310" s="40"/>
      <c r="J4310" s="40"/>
    </row>
    <row r="4311" spans="9:10">
      <c r="I4311" s="40"/>
      <c r="J4311" s="40"/>
    </row>
    <row r="4312" spans="9:10">
      <c r="I4312" s="40"/>
      <c r="J4312" s="40"/>
    </row>
    <row r="4313" spans="9:10">
      <c r="I4313" s="40"/>
      <c r="J4313" s="40"/>
    </row>
    <row r="4314" spans="9:10">
      <c r="I4314" s="40"/>
      <c r="J4314" s="40"/>
    </row>
    <row r="4315" spans="9:10">
      <c r="I4315" s="40"/>
      <c r="J4315" s="40"/>
    </row>
    <row r="4316" spans="9:10">
      <c r="I4316" s="40"/>
      <c r="J4316" s="40"/>
    </row>
    <row r="4317" spans="9:10">
      <c r="I4317" s="40"/>
      <c r="J4317" s="40"/>
    </row>
    <row r="4318" spans="9:10">
      <c r="I4318" s="40"/>
      <c r="J4318" s="40"/>
    </row>
    <row r="4319" spans="9:10">
      <c r="I4319" s="40"/>
      <c r="J4319" s="40"/>
    </row>
    <row r="4320" spans="9:10">
      <c r="I4320" s="40"/>
      <c r="J4320" s="40"/>
    </row>
    <row r="4321" spans="9:10">
      <c r="I4321" s="40"/>
      <c r="J4321" s="40"/>
    </row>
    <row r="4322" spans="9:10">
      <c r="I4322" s="40"/>
      <c r="J4322" s="40"/>
    </row>
    <row r="4323" spans="9:10">
      <c r="I4323" s="40"/>
      <c r="J4323" s="40"/>
    </row>
    <row r="4324" spans="9:10">
      <c r="I4324" s="40"/>
      <c r="J4324" s="40"/>
    </row>
    <row r="4325" spans="9:10">
      <c r="I4325" s="40"/>
      <c r="J4325" s="40"/>
    </row>
    <row r="4326" spans="9:10">
      <c r="I4326" s="40"/>
      <c r="J4326" s="40"/>
    </row>
    <row r="4327" spans="9:10">
      <c r="I4327" s="40"/>
      <c r="J4327" s="40"/>
    </row>
    <row r="4328" spans="9:10">
      <c r="I4328" s="40"/>
      <c r="J4328" s="40"/>
    </row>
    <row r="4329" spans="9:10">
      <c r="I4329" s="40"/>
      <c r="J4329" s="40"/>
    </row>
    <row r="4330" spans="9:10">
      <c r="I4330" s="40"/>
      <c r="J4330" s="40"/>
    </row>
    <row r="4331" spans="9:10">
      <c r="I4331" s="40"/>
      <c r="J4331" s="40"/>
    </row>
    <row r="4332" spans="9:10">
      <c r="I4332" s="40"/>
      <c r="J4332" s="40"/>
    </row>
    <row r="4333" spans="9:10">
      <c r="I4333" s="40"/>
      <c r="J4333" s="40"/>
    </row>
    <row r="4334" spans="9:10">
      <c r="I4334" s="40"/>
      <c r="J4334" s="40"/>
    </row>
    <row r="4335" spans="9:10">
      <c r="I4335" s="40"/>
      <c r="J4335" s="40"/>
    </row>
    <row r="4336" spans="9:10">
      <c r="I4336" s="40"/>
      <c r="J4336" s="40"/>
    </row>
    <row r="4337" spans="9:10">
      <c r="I4337" s="40"/>
      <c r="J4337" s="40"/>
    </row>
    <row r="4338" spans="9:10">
      <c r="I4338" s="40"/>
      <c r="J4338" s="40"/>
    </row>
    <row r="4339" spans="9:10">
      <c r="I4339" s="40"/>
      <c r="J4339" s="40"/>
    </row>
    <row r="4340" spans="9:10">
      <c r="I4340" s="40"/>
      <c r="J4340" s="40"/>
    </row>
    <row r="4341" spans="9:10">
      <c r="I4341" s="40"/>
      <c r="J4341" s="40"/>
    </row>
    <row r="4342" spans="9:10">
      <c r="I4342" s="40"/>
      <c r="J4342" s="40"/>
    </row>
    <row r="4343" spans="9:10">
      <c r="I4343" s="40"/>
      <c r="J4343" s="40"/>
    </row>
    <row r="4344" spans="9:10">
      <c r="I4344" s="40"/>
      <c r="J4344" s="40"/>
    </row>
    <row r="4345" spans="9:10">
      <c r="I4345" s="40"/>
      <c r="J4345" s="40"/>
    </row>
    <row r="4346" spans="9:10">
      <c r="I4346" s="40"/>
      <c r="J4346" s="40"/>
    </row>
    <row r="4347" spans="9:10">
      <c r="I4347" s="40"/>
      <c r="J4347" s="40"/>
    </row>
    <row r="4348" spans="9:10">
      <c r="I4348" s="40"/>
      <c r="J4348" s="40"/>
    </row>
    <row r="4349" spans="9:10">
      <c r="I4349" s="40"/>
      <c r="J4349" s="40"/>
    </row>
    <row r="4350" spans="9:10">
      <c r="I4350" s="40"/>
      <c r="J4350" s="40"/>
    </row>
    <row r="4351" spans="9:10">
      <c r="I4351" s="40"/>
      <c r="J4351" s="40"/>
    </row>
    <row r="4352" spans="9:10">
      <c r="I4352" s="40"/>
      <c r="J4352" s="40"/>
    </row>
    <row r="4353" spans="9:10">
      <c r="I4353" s="40"/>
      <c r="J4353" s="40"/>
    </row>
    <row r="4354" spans="9:10">
      <c r="I4354" s="40"/>
      <c r="J4354" s="40"/>
    </row>
    <row r="4355" spans="9:10">
      <c r="I4355" s="40"/>
      <c r="J4355" s="40"/>
    </row>
    <row r="4356" spans="9:10">
      <c r="I4356" s="40"/>
      <c r="J4356" s="40"/>
    </row>
    <row r="4357" spans="9:10">
      <c r="I4357" s="40"/>
      <c r="J4357" s="40"/>
    </row>
    <row r="4358" spans="9:10">
      <c r="I4358" s="40"/>
      <c r="J4358" s="40"/>
    </row>
    <row r="4359" spans="9:10">
      <c r="I4359" s="40"/>
      <c r="J4359" s="40"/>
    </row>
    <row r="4360" spans="9:10">
      <c r="I4360" s="40"/>
      <c r="J4360" s="40"/>
    </row>
    <row r="4361" spans="9:10">
      <c r="I4361" s="40"/>
      <c r="J4361" s="40"/>
    </row>
    <row r="4362" spans="9:10">
      <c r="I4362" s="40"/>
      <c r="J4362" s="40"/>
    </row>
    <row r="4363" spans="9:10">
      <c r="I4363" s="40"/>
      <c r="J4363" s="40"/>
    </row>
    <row r="4364" spans="9:10">
      <c r="I4364" s="40"/>
      <c r="J4364" s="40"/>
    </row>
    <row r="4365" spans="9:10">
      <c r="I4365" s="40"/>
      <c r="J4365" s="40"/>
    </row>
    <row r="4366" spans="9:10">
      <c r="I4366" s="40"/>
      <c r="J4366" s="40"/>
    </row>
    <row r="4367" spans="9:10">
      <c r="I4367" s="40"/>
      <c r="J4367" s="40"/>
    </row>
    <row r="4368" spans="9:10">
      <c r="I4368" s="40"/>
      <c r="J4368" s="40"/>
    </row>
    <row r="4369" spans="9:10">
      <c r="I4369" s="40"/>
      <c r="J4369" s="40"/>
    </row>
    <row r="4370" spans="9:10">
      <c r="I4370" s="40"/>
      <c r="J4370" s="40"/>
    </row>
    <row r="4371" spans="9:10">
      <c r="I4371" s="40"/>
      <c r="J4371" s="40"/>
    </row>
    <row r="4372" spans="9:10">
      <c r="I4372" s="40"/>
      <c r="J4372" s="40"/>
    </row>
    <row r="4373" spans="9:10">
      <c r="I4373" s="40"/>
      <c r="J4373" s="40"/>
    </row>
    <row r="4374" spans="9:10">
      <c r="I4374" s="40"/>
      <c r="J4374" s="40"/>
    </row>
    <row r="4375" spans="9:10">
      <c r="I4375" s="40"/>
      <c r="J4375" s="40"/>
    </row>
    <row r="4376" spans="9:10">
      <c r="I4376" s="40"/>
      <c r="J4376" s="40"/>
    </row>
    <row r="4377" spans="9:10">
      <c r="I4377" s="40"/>
      <c r="J4377" s="40"/>
    </row>
    <row r="4378" spans="9:10">
      <c r="I4378" s="40"/>
      <c r="J4378" s="40"/>
    </row>
    <row r="4379" spans="9:10">
      <c r="I4379" s="40"/>
      <c r="J4379" s="40"/>
    </row>
    <row r="4380" spans="9:10">
      <c r="I4380" s="40"/>
      <c r="J4380" s="40"/>
    </row>
    <row r="4381" spans="9:10">
      <c r="I4381" s="40"/>
      <c r="J4381" s="40"/>
    </row>
    <row r="4382" spans="9:10">
      <c r="I4382" s="40"/>
      <c r="J4382" s="40"/>
    </row>
    <row r="4383" spans="9:10">
      <c r="I4383" s="40"/>
      <c r="J4383" s="40"/>
    </row>
    <row r="4384" spans="9:10">
      <c r="I4384" s="40"/>
      <c r="J4384" s="40"/>
    </row>
    <row r="4385" spans="9:10">
      <c r="I4385" s="40"/>
      <c r="J4385" s="40"/>
    </row>
    <row r="4386" spans="9:10">
      <c r="I4386" s="40"/>
      <c r="J4386" s="40"/>
    </row>
    <row r="4387" spans="9:10">
      <c r="I4387" s="40"/>
      <c r="J4387" s="40"/>
    </row>
    <row r="4388" spans="9:10">
      <c r="I4388" s="40"/>
      <c r="J4388" s="40"/>
    </row>
    <row r="4389" spans="9:10">
      <c r="I4389" s="40"/>
      <c r="J4389" s="40"/>
    </row>
    <row r="4390" spans="9:10">
      <c r="I4390" s="40"/>
      <c r="J4390" s="40"/>
    </row>
    <row r="4391" spans="9:10">
      <c r="I4391" s="40"/>
      <c r="J4391" s="40"/>
    </row>
    <row r="4392" spans="9:10">
      <c r="I4392" s="40"/>
      <c r="J4392" s="40"/>
    </row>
    <row r="4393" spans="9:10">
      <c r="I4393" s="40"/>
      <c r="J4393" s="40"/>
    </row>
    <row r="4394" spans="9:10">
      <c r="I4394" s="40"/>
      <c r="J4394" s="40"/>
    </row>
    <row r="4395" spans="9:10">
      <c r="I4395" s="40"/>
      <c r="J4395" s="40"/>
    </row>
    <row r="4396" spans="9:10">
      <c r="I4396" s="40"/>
      <c r="J4396" s="40"/>
    </row>
    <row r="4397" spans="9:10">
      <c r="I4397" s="40"/>
      <c r="J4397" s="40"/>
    </row>
    <row r="4398" spans="9:10">
      <c r="I4398" s="40"/>
      <c r="J4398" s="40"/>
    </row>
    <row r="4399" spans="9:10">
      <c r="I4399" s="40"/>
      <c r="J4399" s="40"/>
    </row>
    <row r="4400" spans="9:10">
      <c r="I4400" s="40"/>
      <c r="J4400" s="40"/>
    </row>
    <row r="4401" spans="9:10">
      <c r="I4401" s="40"/>
      <c r="J4401" s="40"/>
    </row>
    <row r="4402" spans="9:10">
      <c r="I4402" s="40"/>
      <c r="J4402" s="40"/>
    </row>
    <row r="4403" spans="9:10">
      <c r="I4403" s="40"/>
      <c r="J4403" s="40"/>
    </row>
    <row r="4404" spans="9:10">
      <c r="I4404" s="40"/>
      <c r="J4404" s="40"/>
    </row>
    <row r="4405" spans="9:10">
      <c r="I4405" s="40"/>
      <c r="J4405" s="40"/>
    </row>
    <row r="4406" spans="9:10">
      <c r="I4406" s="40"/>
      <c r="J4406" s="40"/>
    </row>
    <row r="4407" spans="9:10">
      <c r="I4407" s="40"/>
      <c r="J4407" s="40"/>
    </row>
    <row r="4408" spans="9:10">
      <c r="I4408" s="40"/>
      <c r="J4408" s="40"/>
    </row>
    <row r="4409" spans="9:10">
      <c r="I4409" s="40"/>
      <c r="J4409" s="40"/>
    </row>
    <row r="4410" spans="9:10">
      <c r="I4410" s="40"/>
      <c r="J4410" s="40"/>
    </row>
    <row r="4411" spans="9:10">
      <c r="I4411" s="40"/>
      <c r="J4411" s="40"/>
    </row>
    <row r="4412" spans="9:10">
      <c r="I4412" s="40"/>
      <c r="J4412" s="40"/>
    </row>
    <row r="4413" spans="9:10">
      <c r="I4413" s="40"/>
      <c r="J4413" s="40"/>
    </row>
    <row r="4414" spans="9:10">
      <c r="I4414" s="40"/>
      <c r="J4414" s="40"/>
    </row>
    <row r="4415" spans="9:10">
      <c r="I4415" s="40"/>
      <c r="J4415" s="40"/>
    </row>
    <row r="4416" spans="9:10">
      <c r="I4416" s="40"/>
      <c r="J4416" s="40"/>
    </row>
    <row r="4417" spans="9:10">
      <c r="I4417" s="40"/>
      <c r="J4417" s="40"/>
    </row>
    <row r="4418" spans="9:10">
      <c r="I4418" s="40"/>
      <c r="J4418" s="40"/>
    </row>
    <row r="4419" spans="9:10">
      <c r="I4419" s="40"/>
      <c r="J4419" s="40"/>
    </row>
    <row r="4420" spans="9:10">
      <c r="I4420" s="40"/>
      <c r="J4420" s="40"/>
    </row>
    <row r="4421" spans="9:10">
      <c r="I4421" s="40"/>
      <c r="J4421" s="40"/>
    </row>
    <row r="4422" spans="9:10">
      <c r="I4422" s="40"/>
      <c r="J4422" s="40"/>
    </row>
    <row r="4423" spans="9:10">
      <c r="I4423" s="40"/>
      <c r="J4423" s="40"/>
    </row>
    <row r="4424" spans="9:10">
      <c r="I4424" s="40"/>
      <c r="J4424" s="40"/>
    </row>
    <row r="4425" spans="9:10">
      <c r="I4425" s="40"/>
      <c r="J4425" s="40"/>
    </row>
    <row r="4426" spans="9:10">
      <c r="I4426" s="40"/>
      <c r="J4426" s="40"/>
    </row>
    <row r="4427" spans="9:10">
      <c r="I4427" s="40"/>
      <c r="J4427" s="40"/>
    </row>
    <row r="4428" spans="9:10">
      <c r="I4428" s="40"/>
      <c r="J4428" s="40"/>
    </row>
    <row r="4429" spans="9:10">
      <c r="I4429" s="40"/>
      <c r="J4429" s="40"/>
    </row>
    <row r="4430" spans="9:10">
      <c r="I4430" s="40"/>
      <c r="J4430" s="40"/>
    </row>
    <row r="4431" spans="9:10">
      <c r="I4431" s="40"/>
      <c r="J4431" s="40"/>
    </row>
    <row r="4432" spans="9:10">
      <c r="I4432" s="40"/>
      <c r="J4432" s="40"/>
    </row>
    <row r="4433" spans="9:10">
      <c r="I4433" s="40"/>
      <c r="J4433" s="40"/>
    </row>
    <row r="4434" spans="9:10">
      <c r="I4434" s="40"/>
      <c r="J4434" s="40"/>
    </row>
    <row r="4435" spans="9:10">
      <c r="I4435" s="40"/>
      <c r="J4435" s="40"/>
    </row>
    <row r="4436" spans="9:10">
      <c r="I4436" s="40"/>
      <c r="J4436" s="40"/>
    </row>
    <row r="4437" spans="9:10">
      <c r="I4437" s="40"/>
      <c r="J4437" s="40"/>
    </row>
    <row r="4438" spans="9:10">
      <c r="I4438" s="40"/>
      <c r="J4438" s="40"/>
    </row>
    <row r="4439" spans="9:10">
      <c r="I4439" s="40"/>
      <c r="J4439" s="40"/>
    </row>
    <row r="4440" spans="9:10">
      <c r="I4440" s="40"/>
      <c r="J4440" s="40"/>
    </row>
    <row r="4441" spans="9:10">
      <c r="I4441" s="40"/>
      <c r="J4441" s="40"/>
    </row>
    <row r="4442" spans="9:10">
      <c r="I4442" s="40"/>
      <c r="J4442" s="40"/>
    </row>
    <row r="4443" spans="9:10">
      <c r="I4443" s="40"/>
      <c r="J4443" s="40"/>
    </row>
    <row r="4444" spans="9:10">
      <c r="I4444" s="40"/>
      <c r="J4444" s="40"/>
    </row>
    <row r="4445" spans="9:10">
      <c r="I4445" s="40"/>
      <c r="J4445" s="40"/>
    </row>
    <row r="4446" spans="9:10">
      <c r="I4446" s="40"/>
      <c r="J4446" s="40"/>
    </row>
    <row r="4447" spans="9:10">
      <c r="I4447" s="40"/>
      <c r="J4447" s="40"/>
    </row>
    <row r="4448" spans="9:10">
      <c r="I4448" s="40"/>
      <c r="J4448" s="40"/>
    </row>
    <row r="4449" spans="9:10">
      <c r="I4449" s="40"/>
      <c r="J4449" s="40"/>
    </row>
    <row r="4450" spans="9:10">
      <c r="I4450" s="40"/>
      <c r="J4450" s="40"/>
    </row>
    <row r="4451" spans="9:10">
      <c r="I4451" s="40"/>
      <c r="J4451" s="40"/>
    </row>
    <row r="4452" spans="9:10">
      <c r="I4452" s="40"/>
      <c r="J4452" s="40"/>
    </row>
    <row r="4453" spans="9:10">
      <c r="I4453" s="40"/>
      <c r="J4453" s="40"/>
    </row>
    <row r="4454" spans="9:10">
      <c r="I4454" s="40"/>
      <c r="J4454" s="40"/>
    </row>
    <row r="4455" spans="9:10">
      <c r="I4455" s="40"/>
      <c r="J4455" s="40"/>
    </row>
    <row r="4456" spans="9:10">
      <c r="I4456" s="40"/>
      <c r="J4456" s="40"/>
    </row>
    <row r="4457" spans="9:10">
      <c r="I4457" s="40"/>
      <c r="J4457" s="40"/>
    </row>
    <row r="4458" spans="9:10">
      <c r="I4458" s="40"/>
      <c r="J4458" s="40"/>
    </row>
    <row r="4459" spans="9:10">
      <c r="I4459" s="40"/>
      <c r="J4459" s="40"/>
    </row>
    <row r="4460" spans="9:10">
      <c r="I4460" s="40"/>
      <c r="J4460" s="40"/>
    </row>
    <row r="4461" spans="9:10">
      <c r="I4461" s="40"/>
      <c r="J4461" s="40"/>
    </row>
    <row r="4462" spans="9:10">
      <c r="I4462" s="40"/>
      <c r="J4462" s="40"/>
    </row>
    <row r="4463" spans="9:10">
      <c r="I4463" s="40"/>
      <c r="J4463" s="40"/>
    </row>
    <row r="4464" spans="9:10">
      <c r="I4464" s="40"/>
      <c r="J4464" s="40"/>
    </row>
    <row r="4465" spans="9:10">
      <c r="I4465" s="40"/>
      <c r="J4465" s="40"/>
    </row>
    <row r="4466" spans="9:10">
      <c r="I4466" s="40"/>
      <c r="J4466" s="40"/>
    </row>
    <row r="4467" spans="9:10">
      <c r="I4467" s="40"/>
      <c r="J4467" s="40"/>
    </row>
    <row r="4468" spans="9:10">
      <c r="I4468" s="40"/>
      <c r="J4468" s="40"/>
    </row>
    <row r="4469" spans="9:10">
      <c r="I4469" s="40"/>
      <c r="J4469" s="40"/>
    </row>
    <row r="4470" spans="9:10">
      <c r="I4470" s="40"/>
      <c r="J4470" s="40"/>
    </row>
    <row r="4471" spans="9:10">
      <c r="I4471" s="40"/>
      <c r="J4471" s="40"/>
    </row>
    <row r="4472" spans="9:10">
      <c r="I4472" s="40"/>
      <c r="J4472" s="40"/>
    </row>
    <row r="4473" spans="9:10">
      <c r="I4473" s="40"/>
      <c r="J4473" s="40"/>
    </row>
    <row r="4474" spans="9:10">
      <c r="I4474" s="40"/>
      <c r="J4474" s="40"/>
    </row>
    <row r="4475" spans="9:10">
      <c r="I4475" s="40"/>
      <c r="J4475" s="40"/>
    </row>
    <row r="4476" spans="9:10">
      <c r="I4476" s="40"/>
      <c r="J4476" s="40"/>
    </row>
    <row r="4477" spans="9:10">
      <c r="I4477" s="40"/>
      <c r="J4477" s="40"/>
    </row>
    <row r="4478" spans="9:10">
      <c r="I4478" s="40"/>
      <c r="J4478" s="40"/>
    </row>
    <row r="4479" spans="9:10">
      <c r="I4479" s="40"/>
      <c r="J4479" s="40"/>
    </row>
    <row r="4480" spans="9:10">
      <c r="I4480" s="40"/>
      <c r="J4480" s="40"/>
    </row>
    <row r="4481" spans="9:10">
      <c r="I4481" s="40"/>
      <c r="J4481" s="40"/>
    </row>
    <row r="4482" spans="9:10">
      <c r="I4482" s="40"/>
      <c r="J4482" s="40"/>
    </row>
    <row r="4483" spans="9:10">
      <c r="I4483" s="40"/>
      <c r="J4483" s="40"/>
    </row>
    <row r="4484" spans="9:10">
      <c r="I4484" s="40"/>
      <c r="J4484" s="40"/>
    </row>
    <row r="4485" spans="9:10">
      <c r="I4485" s="40"/>
      <c r="J4485" s="40"/>
    </row>
    <row r="4486" spans="9:10">
      <c r="I4486" s="40"/>
      <c r="J4486" s="40"/>
    </row>
    <row r="4487" spans="9:10">
      <c r="I4487" s="40"/>
      <c r="J4487" s="40"/>
    </row>
    <row r="4488" spans="9:10">
      <c r="I4488" s="40"/>
      <c r="J4488" s="40"/>
    </row>
    <row r="4489" spans="9:10">
      <c r="I4489" s="40"/>
      <c r="J4489" s="40"/>
    </row>
    <row r="4490" spans="9:10">
      <c r="I4490" s="40"/>
      <c r="J4490" s="40"/>
    </row>
    <row r="4491" spans="9:10">
      <c r="I4491" s="40"/>
      <c r="J4491" s="40"/>
    </row>
    <row r="4492" spans="9:10">
      <c r="I4492" s="40"/>
      <c r="J4492" s="40"/>
    </row>
    <row r="4493" spans="9:10">
      <c r="I4493" s="40"/>
      <c r="J4493" s="40"/>
    </row>
    <row r="4494" spans="9:10">
      <c r="I4494" s="40"/>
      <c r="J4494" s="40"/>
    </row>
    <row r="4495" spans="9:10">
      <c r="I4495" s="40"/>
      <c r="J4495" s="40"/>
    </row>
    <row r="4496" spans="9:10">
      <c r="I4496" s="40"/>
      <c r="J4496" s="40"/>
    </row>
    <row r="4497" spans="9:10">
      <c r="I4497" s="40"/>
      <c r="J4497" s="40"/>
    </row>
    <row r="4498" spans="9:10">
      <c r="I4498" s="40"/>
      <c r="J4498" s="40"/>
    </row>
    <row r="4499" spans="9:10">
      <c r="I4499" s="40"/>
      <c r="J4499" s="40"/>
    </row>
    <row r="4500" spans="9:10">
      <c r="I4500" s="40"/>
      <c r="J4500" s="40"/>
    </row>
    <row r="4501" spans="9:10">
      <c r="I4501" s="40"/>
      <c r="J4501" s="40"/>
    </row>
    <row r="4502" spans="9:10">
      <c r="I4502" s="40"/>
      <c r="J4502" s="40"/>
    </row>
    <row r="4503" spans="9:10">
      <c r="I4503" s="40"/>
      <c r="J4503" s="40"/>
    </row>
    <row r="4504" spans="9:10">
      <c r="I4504" s="40"/>
      <c r="J4504" s="40"/>
    </row>
    <row r="4505" spans="9:10">
      <c r="I4505" s="40"/>
      <c r="J4505" s="40"/>
    </row>
    <row r="4506" spans="9:10">
      <c r="I4506" s="40"/>
      <c r="J4506" s="40"/>
    </row>
    <row r="4507" spans="9:10">
      <c r="I4507" s="40"/>
      <c r="J4507" s="40"/>
    </row>
    <row r="4508" spans="9:10">
      <c r="I4508" s="40"/>
      <c r="J4508" s="40"/>
    </row>
    <row r="4509" spans="9:10">
      <c r="I4509" s="40"/>
      <c r="J4509" s="40"/>
    </row>
    <row r="4510" spans="9:10">
      <c r="I4510" s="40"/>
      <c r="J4510" s="40"/>
    </row>
    <row r="4511" spans="9:10">
      <c r="I4511" s="40"/>
      <c r="J4511" s="40"/>
    </row>
    <row r="4512" spans="9:10">
      <c r="I4512" s="40"/>
      <c r="J4512" s="40"/>
    </row>
    <row r="4513" spans="9:10">
      <c r="I4513" s="40"/>
      <c r="J4513" s="40"/>
    </row>
    <row r="4514" spans="9:10">
      <c r="I4514" s="40"/>
      <c r="J4514" s="40"/>
    </row>
    <row r="4515" spans="9:10">
      <c r="I4515" s="40"/>
      <c r="J4515" s="40"/>
    </row>
    <row r="4516" spans="9:10">
      <c r="I4516" s="40"/>
      <c r="J4516" s="40"/>
    </row>
    <row r="4517" spans="9:10">
      <c r="I4517" s="40"/>
      <c r="J4517" s="40"/>
    </row>
    <row r="4518" spans="9:10">
      <c r="I4518" s="40"/>
      <c r="J4518" s="40"/>
    </row>
    <row r="4519" spans="9:10">
      <c r="I4519" s="40"/>
      <c r="J4519" s="40"/>
    </row>
    <row r="4520" spans="9:10">
      <c r="I4520" s="40"/>
      <c r="J4520" s="40"/>
    </row>
    <row r="4521" spans="9:10">
      <c r="I4521" s="40"/>
      <c r="J4521" s="40"/>
    </row>
    <row r="4522" spans="9:10">
      <c r="I4522" s="40"/>
      <c r="J4522" s="40"/>
    </row>
    <row r="4523" spans="9:10">
      <c r="I4523" s="40"/>
      <c r="J4523" s="40"/>
    </row>
    <row r="4524" spans="9:10">
      <c r="I4524" s="40"/>
      <c r="J4524" s="40"/>
    </row>
    <row r="4525" spans="9:10">
      <c r="I4525" s="40"/>
      <c r="J4525" s="40"/>
    </row>
    <row r="4526" spans="9:10">
      <c r="I4526" s="40"/>
      <c r="J4526" s="40"/>
    </row>
    <row r="4527" spans="9:10">
      <c r="I4527" s="40"/>
      <c r="J4527" s="40"/>
    </row>
    <row r="4528" spans="9:10">
      <c r="I4528" s="40"/>
      <c r="J4528" s="40"/>
    </row>
    <row r="4529" spans="9:10">
      <c r="I4529" s="40"/>
      <c r="J4529" s="40"/>
    </row>
    <row r="4530" spans="9:10">
      <c r="I4530" s="40"/>
      <c r="J4530" s="40"/>
    </row>
    <row r="4531" spans="9:10">
      <c r="I4531" s="40"/>
      <c r="J4531" s="40"/>
    </row>
    <row r="4532" spans="9:10">
      <c r="I4532" s="40"/>
      <c r="J4532" s="40"/>
    </row>
    <row r="4533" spans="9:10">
      <c r="I4533" s="40"/>
      <c r="J4533" s="40"/>
    </row>
    <row r="4534" spans="9:10">
      <c r="I4534" s="40"/>
      <c r="J4534" s="40"/>
    </row>
    <row r="4535" spans="9:10">
      <c r="I4535" s="40"/>
      <c r="J4535" s="40"/>
    </row>
    <row r="4536" spans="9:10">
      <c r="I4536" s="40"/>
      <c r="J4536" s="40"/>
    </row>
    <row r="4537" spans="9:10">
      <c r="I4537" s="40"/>
      <c r="J4537" s="40"/>
    </row>
    <row r="4538" spans="9:10">
      <c r="I4538" s="40"/>
      <c r="J4538" s="40"/>
    </row>
    <row r="4539" spans="9:10">
      <c r="I4539" s="40"/>
      <c r="J4539" s="40"/>
    </row>
    <row r="4540" spans="9:10">
      <c r="I4540" s="40"/>
      <c r="J4540" s="40"/>
    </row>
    <row r="4541" spans="9:10">
      <c r="I4541" s="40"/>
      <c r="J4541" s="40"/>
    </row>
    <row r="4542" spans="9:10">
      <c r="I4542" s="40"/>
      <c r="J4542" s="40"/>
    </row>
    <row r="4543" spans="9:10">
      <c r="I4543" s="40"/>
      <c r="J4543" s="40"/>
    </row>
    <row r="4544" spans="9:10">
      <c r="I4544" s="40"/>
      <c r="J4544" s="40"/>
    </row>
    <row r="4545" spans="9:10">
      <c r="I4545" s="40"/>
      <c r="J4545" s="40"/>
    </row>
    <row r="4546" spans="9:10">
      <c r="I4546" s="40"/>
      <c r="J4546" s="40"/>
    </row>
    <row r="4547" spans="9:10">
      <c r="I4547" s="40"/>
      <c r="J4547" s="40"/>
    </row>
    <row r="4548" spans="9:10">
      <c r="I4548" s="40"/>
      <c r="J4548" s="40"/>
    </row>
    <row r="4549" spans="9:10">
      <c r="I4549" s="40"/>
      <c r="J4549" s="40"/>
    </row>
    <row r="4550" spans="9:10">
      <c r="I4550" s="40"/>
      <c r="J4550" s="40"/>
    </row>
    <row r="4551" spans="9:10">
      <c r="I4551" s="40"/>
      <c r="J4551" s="40"/>
    </row>
    <row r="4552" spans="9:10">
      <c r="I4552" s="40"/>
      <c r="J4552" s="40"/>
    </row>
    <row r="4553" spans="9:10">
      <c r="I4553" s="40"/>
      <c r="J4553" s="40"/>
    </row>
    <row r="4554" spans="9:10">
      <c r="I4554" s="40"/>
      <c r="J4554" s="40"/>
    </row>
    <row r="4555" spans="9:10">
      <c r="I4555" s="40"/>
      <c r="J4555" s="40"/>
    </row>
    <row r="4556" spans="9:10">
      <c r="I4556" s="40"/>
      <c r="J4556" s="40"/>
    </row>
    <row r="4557" spans="9:10">
      <c r="I4557" s="40"/>
      <c r="J4557" s="40"/>
    </row>
    <row r="4558" spans="9:10">
      <c r="I4558" s="40"/>
      <c r="J4558" s="40"/>
    </row>
    <row r="4559" spans="9:10">
      <c r="I4559" s="40"/>
      <c r="J4559" s="40"/>
    </row>
    <row r="4560" spans="9:10">
      <c r="I4560" s="40"/>
      <c r="J4560" s="40"/>
    </row>
    <row r="4561" spans="9:10">
      <c r="I4561" s="40"/>
      <c r="J4561" s="40"/>
    </row>
    <row r="4562" spans="9:10">
      <c r="I4562" s="40"/>
      <c r="J4562" s="40"/>
    </row>
    <row r="4563" spans="9:10">
      <c r="I4563" s="40"/>
      <c r="J4563" s="40"/>
    </row>
    <row r="4564" spans="9:10">
      <c r="I4564" s="40"/>
      <c r="J4564" s="40"/>
    </row>
    <row r="4565" spans="9:10">
      <c r="I4565" s="40"/>
      <c r="J4565" s="40"/>
    </row>
    <row r="4566" spans="9:10">
      <c r="I4566" s="40"/>
      <c r="J4566" s="40"/>
    </row>
    <row r="4567" spans="9:10">
      <c r="I4567" s="40"/>
      <c r="J4567" s="40"/>
    </row>
    <row r="4568" spans="9:10">
      <c r="I4568" s="40"/>
      <c r="J4568" s="40"/>
    </row>
    <row r="4569" spans="9:10">
      <c r="I4569" s="40"/>
      <c r="J4569" s="40"/>
    </row>
    <row r="4570" spans="9:10">
      <c r="I4570" s="40"/>
      <c r="J4570" s="40"/>
    </row>
    <row r="4571" spans="9:10">
      <c r="I4571" s="40"/>
      <c r="J4571" s="40"/>
    </row>
    <row r="4572" spans="9:10">
      <c r="I4572" s="40"/>
      <c r="J4572" s="40"/>
    </row>
    <row r="4573" spans="9:10">
      <c r="I4573" s="40"/>
      <c r="J4573" s="40"/>
    </row>
    <row r="4574" spans="9:10">
      <c r="I4574" s="40"/>
      <c r="J4574" s="40"/>
    </row>
    <row r="4575" spans="9:10">
      <c r="I4575" s="40"/>
      <c r="J4575" s="40"/>
    </row>
    <row r="4576" spans="9:10">
      <c r="I4576" s="40"/>
      <c r="J4576" s="40"/>
    </row>
    <row r="4577" spans="9:10">
      <c r="I4577" s="40"/>
      <c r="J4577" s="40"/>
    </row>
    <row r="4578" spans="9:10">
      <c r="I4578" s="40"/>
      <c r="J4578" s="40"/>
    </row>
    <row r="4579" spans="9:10">
      <c r="I4579" s="40"/>
      <c r="J4579" s="40"/>
    </row>
    <row r="4580" spans="9:10">
      <c r="I4580" s="40"/>
      <c r="J4580" s="40"/>
    </row>
    <row r="4581" spans="9:10">
      <c r="I4581" s="40"/>
      <c r="J4581" s="40"/>
    </row>
    <row r="4582" spans="9:10">
      <c r="I4582" s="40"/>
      <c r="J4582" s="40"/>
    </row>
    <row r="4583" spans="9:10">
      <c r="I4583" s="40"/>
      <c r="J4583" s="40"/>
    </row>
    <row r="4584" spans="9:10">
      <c r="I4584" s="40"/>
      <c r="J4584" s="40"/>
    </row>
    <row r="4585" spans="9:10">
      <c r="I4585" s="40"/>
      <c r="J4585" s="40"/>
    </row>
    <row r="4586" spans="9:10">
      <c r="I4586" s="40"/>
      <c r="J4586" s="40"/>
    </row>
    <row r="4587" spans="9:10">
      <c r="I4587" s="40"/>
      <c r="J4587" s="40"/>
    </row>
    <row r="4588" spans="9:10">
      <c r="I4588" s="40"/>
      <c r="J4588" s="40"/>
    </row>
    <row r="4589" spans="9:10">
      <c r="I4589" s="40"/>
      <c r="J4589" s="40"/>
    </row>
    <row r="4590" spans="9:10">
      <c r="I4590" s="40"/>
      <c r="J4590" s="40"/>
    </row>
    <row r="4591" spans="9:10">
      <c r="I4591" s="40"/>
      <c r="J4591" s="40"/>
    </row>
    <row r="4592" spans="9:10">
      <c r="I4592" s="40"/>
      <c r="J4592" s="40"/>
    </row>
    <row r="4593" spans="9:10">
      <c r="I4593" s="40"/>
      <c r="J4593" s="40"/>
    </row>
    <row r="4594" spans="9:10">
      <c r="I4594" s="40"/>
      <c r="J4594" s="40"/>
    </row>
    <row r="4595" spans="9:10">
      <c r="I4595" s="40"/>
      <c r="J4595" s="40"/>
    </row>
    <row r="4596" spans="9:10">
      <c r="I4596" s="40"/>
      <c r="J4596" s="40"/>
    </row>
    <row r="4597" spans="9:10">
      <c r="I4597" s="40"/>
      <c r="J4597" s="40"/>
    </row>
    <row r="4598" spans="9:10">
      <c r="I4598" s="40"/>
      <c r="J4598" s="40"/>
    </row>
    <row r="4599" spans="9:10">
      <c r="I4599" s="40"/>
      <c r="J4599" s="40"/>
    </row>
    <row r="4600" spans="9:10">
      <c r="I4600" s="40"/>
      <c r="J4600" s="40"/>
    </row>
    <row r="4601" spans="9:10">
      <c r="I4601" s="40"/>
      <c r="J4601" s="40"/>
    </row>
    <row r="4602" spans="9:10">
      <c r="I4602" s="40"/>
      <c r="J4602" s="40"/>
    </row>
    <row r="4603" spans="9:10">
      <c r="I4603" s="40"/>
      <c r="J4603" s="40"/>
    </row>
    <row r="4604" spans="9:10">
      <c r="I4604" s="40"/>
      <c r="J4604" s="40"/>
    </row>
    <row r="4605" spans="9:10">
      <c r="I4605" s="40"/>
      <c r="J4605" s="40"/>
    </row>
    <row r="4606" spans="9:10">
      <c r="I4606" s="40"/>
      <c r="J4606" s="40"/>
    </row>
    <row r="4607" spans="9:10">
      <c r="I4607" s="40"/>
      <c r="J4607" s="40"/>
    </row>
    <row r="4608" spans="9:10">
      <c r="I4608" s="40"/>
      <c r="J4608" s="40"/>
    </row>
    <row r="4609" spans="9:10">
      <c r="I4609" s="40"/>
      <c r="J4609" s="40"/>
    </row>
    <row r="4610" spans="9:10">
      <c r="I4610" s="40"/>
      <c r="J4610" s="40"/>
    </row>
    <row r="4611" spans="9:10">
      <c r="I4611" s="40"/>
      <c r="J4611" s="40"/>
    </row>
    <row r="4612" spans="9:10">
      <c r="I4612" s="40"/>
      <c r="J4612" s="40"/>
    </row>
    <row r="4613" spans="9:10">
      <c r="I4613" s="40"/>
      <c r="J4613" s="40"/>
    </row>
    <row r="4614" spans="9:10">
      <c r="I4614" s="40"/>
      <c r="J4614" s="40"/>
    </row>
    <row r="4615" spans="9:10">
      <c r="I4615" s="40"/>
      <c r="J4615" s="40"/>
    </row>
    <row r="4616" spans="9:10">
      <c r="I4616" s="40"/>
      <c r="J4616" s="40"/>
    </row>
    <row r="4617" spans="9:10">
      <c r="I4617" s="40"/>
      <c r="J4617" s="40"/>
    </row>
    <row r="4618" spans="9:10">
      <c r="I4618" s="40"/>
      <c r="J4618" s="40"/>
    </row>
    <row r="4619" spans="9:10">
      <c r="I4619" s="40"/>
      <c r="J4619" s="40"/>
    </row>
    <row r="4620" spans="9:10">
      <c r="I4620" s="40"/>
      <c r="J4620" s="40"/>
    </row>
    <row r="4621" spans="9:10">
      <c r="I4621" s="40"/>
      <c r="J4621" s="40"/>
    </row>
    <row r="4622" spans="9:10">
      <c r="I4622" s="40"/>
      <c r="J4622" s="40"/>
    </row>
    <row r="4623" spans="9:10">
      <c r="I4623" s="40"/>
      <c r="J4623" s="40"/>
    </row>
    <row r="4624" spans="9:10">
      <c r="I4624" s="40"/>
      <c r="J4624" s="40"/>
    </row>
    <row r="4625" spans="9:10">
      <c r="I4625" s="40"/>
      <c r="J4625" s="40"/>
    </row>
    <row r="4626" spans="9:10">
      <c r="I4626" s="40"/>
      <c r="J4626" s="40"/>
    </row>
    <row r="4627" spans="9:10">
      <c r="I4627" s="40"/>
      <c r="J4627" s="40"/>
    </row>
    <row r="4628" spans="9:10">
      <c r="I4628" s="40"/>
      <c r="J4628" s="40"/>
    </row>
    <row r="4629" spans="9:10">
      <c r="I4629" s="40"/>
      <c r="J4629" s="40"/>
    </row>
    <row r="4630" spans="9:10">
      <c r="I4630" s="40"/>
      <c r="J4630" s="40"/>
    </row>
    <row r="4631" spans="9:10">
      <c r="I4631" s="40"/>
      <c r="J4631" s="40"/>
    </row>
    <row r="4632" spans="9:10">
      <c r="I4632" s="40"/>
      <c r="J4632" s="40"/>
    </row>
    <row r="4633" spans="9:10">
      <c r="I4633" s="40"/>
      <c r="J4633" s="40"/>
    </row>
    <row r="4634" spans="9:10">
      <c r="I4634" s="40"/>
      <c r="J4634" s="40"/>
    </row>
    <row r="4635" spans="9:10">
      <c r="I4635" s="40"/>
      <c r="J4635" s="40"/>
    </row>
    <row r="4636" spans="9:10">
      <c r="I4636" s="40"/>
      <c r="J4636" s="40"/>
    </row>
    <row r="4637" spans="9:10">
      <c r="I4637" s="40"/>
      <c r="J4637" s="40"/>
    </row>
    <row r="4638" spans="9:10">
      <c r="I4638" s="40"/>
      <c r="J4638" s="40"/>
    </row>
    <row r="4639" spans="9:10">
      <c r="I4639" s="40"/>
      <c r="J4639" s="40"/>
    </row>
    <row r="4640" spans="9:10">
      <c r="I4640" s="40"/>
      <c r="J4640" s="40"/>
    </row>
    <row r="4641" spans="9:10">
      <c r="I4641" s="40"/>
      <c r="J4641" s="40"/>
    </row>
    <row r="4642" spans="9:10">
      <c r="I4642" s="40"/>
      <c r="J4642" s="40"/>
    </row>
    <row r="4643" spans="9:10">
      <c r="I4643" s="40"/>
      <c r="J4643" s="40"/>
    </row>
    <row r="4644" spans="9:10">
      <c r="I4644" s="40"/>
      <c r="J4644" s="40"/>
    </row>
    <row r="4645" spans="9:10">
      <c r="I4645" s="40"/>
      <c r="J4645" s="40"/>
    </row>
    <row r="4646" spans="9:10">
      <c r="I4646" s="40"/>
      <c r="J4646" s="40"/>
    </row>
    <row r="4647" spans="9:10">
      <c r="I4647" s="40"/>
      <c r="J4647" s="40"/>
    </row>
    <row r="4648" spans="9:10">
      <c r="I4648" s="40"/>
      <c r="J4648" s="40"/>
    </row>
    <row r="4649" spans="9:10">
      <c r="I4649" s="40"/>
      <c r="J4649" s="40"/>
    </row>
    <row r="4650" spans="9:10">
      <c r="I4650" s="40"/>
      <c r="J4650" s="40"/>
    </row>
    <row r="4651" spans="9:10">
      <c r="I4651" s="40"/>
      <c r="J4651" s="40"/>
    </row>
    <row r="4652" spans="9:10">
      <c r="I4652" s="40"/>
      <c r="J4652" s="40"/>
    </row>
    <row r="4653" spans="9:10">
      <c r="I4653" s="40"/>
      <c r="J4653" s="40"/>
    </row>
    <row r="4654" spans="9:10">
      <c r="I4654" s="40"/>
      <c r="J4654" s="40"/>
    </row>
    <row r="4655" spans="9:10">
      <c r="I4655" s="40"/>
      <c r="J4655" s="40"/>
    </row>
    <row r="4656" spans="9:10">
      <c r="I4656" s="40"/>
      <c r="J4656" s="40"/>
    </row>
    <row r="4657" spans="9:10">
      <c r="I4657" s="40"/>
      <c r="J4657" s="40"/>
    </row>
    <row r="4658" spans="9:10">
      <c r="I4658" s="40"/>
      <c r="J4658" s="40"/>
    </row>
    <row r="4659" spans="9:10">
      <c r="I4659" s="40"/>
      <c r="J4659" s="40"/>
    </row>
    <row r="4660" spans="9:10">
      <c r="I4660" s="40"/>
      <c r="J4660" s="40"/>
    </row>
    <row r="4661" spans="9:10">
      <c r="I4661" s="40"/>
      <c r="J4661" s="40"/>
    </row>
    <row r="4662" spans="9:10">
      <c r="I4662" s="40"/>
      <c r="J4662" s="40"/>
    </row>
    <row r="4663" spans="9:10">
      <c r="I4663" s="40"/>
      <c r="J4663" s="40"/>
    </row>
    <row r="4664" spans="9:10">
      <c r="I4664" s="40"/>
      <c r="J4664" s="40"/>
    </row>
    <row r="4665" spans="9:10">
      <c r="I4665" s="40"/>
      <c r="J4665" s="40"/>
    </row>
    <row r="4666" spans="9:10">
      <c r="I4666" s="40"/>
      <c r="J4666" s="40"/>
    </row>
    <row r="4667" spans="9:10">
      <c r="I4667" s="40"/>
      <c r="J4667" s="40"/>
    </row>
    <row r="4668" spans="9:10">
      <c r="I4668" s="40"/>
      <c r="J4668" s="40"/>
    </row>
    <row r="4669" spans="9:10">
      <c r="I4669" s="40"/>
      <c r="J4669" s="40"/>
    </row>
    <row r="4670" spans="9:10">
      <c r="I4670" s="40"/>
      <c r="J4670" s="40"/>
    </row>
    <row r="4671" spans="9:10">
      <c r="I4671" s="40"/>
      <c r="J4671" s="40"/>
    </row>
    <row r="4672" spans="9:10">
      <c r="I4672" s="40"/>
      <c r="J4672" s="40"/>
    </row>
    <row r="4673" spans="9:10">
      <c r="I4673" s="40"/>
      <c r="J4673" s="40"/>
    </row>
    <row r="4674" spans="9:10">
      <c r="I4674" s="40"/>
      <c r="J4674" s="40"/>
    </row>
    <row r="4675" spans="9:10">
      <c r="I4675" s="40"/>
      <c r="J4675" s="40"/>
    </row>
    <row r="4676" spans="9:10">
      <c r="I4676" s="40"/>
      <c r="J4676" s="40"/>
    </row>
    <row r="4677" spans="9:10">
      <c r="I4677" s="40"/>
      <c r="J4677" s="40"/>
    </row>
    <row r="4678" spans="9:10">
      <c r="I4678" s="40"/>
      <c r="J4678" s="40"/>
    </row>
    <row r="4679" spans="9:10">
      <c r="I4679" s="40"/>
      <c r="J4679" s="40"/>
    </row>
  </sheetData>
  <sheetProtection sheet="1" selectLockedCells="1"/>
  <mergeCells count="15">
    <mergeCell ref="A7:C7"/>
    <mergeCell ref="A30:F30"/>
    <mergeCell ref="A29:F29"/>
    <mergeCell ref="A14:D14"/>
    <mergeCell ref="A16:C16"/>
    <mergeCell ref="A17:C17"/>
    <mergeCell ref="B27:E27"/>
    <mergeCell ref="A15:D15"/>
    <mergeCell ref="E8:F15"/>
    <mergeCell ref="A8:A11"/>
    <mergeCell ref="B8:B11"/>
    <mergeCell ref="C8:C11"/>
    <mergeCell ref="C20:D20"/>
    <mergeCell ref="C21:D21"/>
    <mergeCell ref="A19:D19"/>
  </mergeCells>
  <phoneticPr fontId="2" type="noConversion"/>
  <dataValidations count="5">
    <dataValidation type="whole" allowBlank="1" showInputMessage="1" showErrorMessage="1" error="Неверен УНП " sqref="A12 A28">
      <formula1>100000000</formula1>
      <formula2>999999999</formula2>
    </dataValidation>
    <dataValidation type="date" allowBlank="1" showInputMessage="1" showErrorMessage="1" errorTitle="Ошибка" error="Неверная дата" sqref="C24">
      <formula1>39083</formula1>
      <formula2>43831</formula2>
    </dataValidation>
    <dataValidation operator="greaterThan" allowBlank="1" showInputMessage="1" showErrorMessage="1" error="Неверен код банка" sqref="A21"/>
    <dataValidation type="textLength" allowBlank="1" showInputMessage="1" showErrorMessage="1" sqref="C12:D12">
      <formula1>5</formula1>
      <formula2>10</formula2>
    </dataValidation>
    <dataValidation type="list" allowBlank="1" showInputMessage="1" showErrorMessage="1" errorTitle="Ошибка" error="Неверен код вида экономической деятельности" promptTitle="Подсказка" prompt="Выберите значение из списка или введите правильное значение вручную" sqref="B12">
      <formula1>$I$2:$I$1778</formula1>
    </dataValidation>
  </dataValidations>
  <pageMargins left="0.39370078740157483" right="0.19685039370078741" top="0.19685039370078741" bottom="0.19685039370078741" header="0.51181102362204722" footer="0.51181102362204722"/>
  <pageSetup paperSize="9" scale="97"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2">
    <tabColor indexed="13"/>
    <pageSetUpPr fitToPage="1"/>
  </sheetPr>
  <dimension ref="A1:AA91"/>
  <sheetViews>
    <sheetView showGridLines="0" zoomScaleNormal="100" zoomScaleSheetLayoutView="100" workbookViewId="0">
      <selection activeCell="K57" sqref="K57:N57"/>
    </sheetView>
  </sheetViews>
  <sheetFormatPr defaultRowHeight="12.75"/>
  <cols>
    <col min="1" max="1" width="3.28515625" style="186" customWidth="1"/>
    <col min="2" max="2" width="6.7109375" style="186" customWidth="1"/>
    <col min="3" max="3" width="8.5703125" style="186" customWidth="1"/>
    <col min="4" max="4" width="8.28515625" style="186" customWidth="1"/>
    <col min="5" max="5" width="5.85546875" style="186" customWidth="1"/>
    <col min="6" max="6" width="7.140625" style="186" customWidth="1"/>
    <col min="7" max="7" width="6.7109375" style="186" customWidth="1"/>
    <col min="8" max="8" width="1.7109375" style="186" customWidth="1"/>
    <col min="9" max="9" width="8.7109375" style="186" customWidth="1"/>
    <col min="10" max="10" width="7.42578125" style="186" customWidth="1"/>
    <col min="11" max="11" width="8.5703125" style="186" customWidth="1"/>
    <col min="12" max="12" width="12.28515625" style="186" customWidth="1"/>
    <col min="13" max="13" width="7.85546875" style="186" customWidth="1"/>
    <col min="14" max="14" width="8.42578125" style="186" customWidth="1"/>
    <col min="15" max="15" width="66.28515625" style="186" customWidth="1"/>
    <col min="16" max="16" width="3.7109375" style="123" hidden="1" customWidth="1"/>
    <col min="17" max="23" width="4.7109375" style="123" hidden="1" customWidth="1"/>
    <col min="24" max="24" width="3.7109375" style="123" hidden="1" customWidth="1"/>
    <col min="25" max="25" width="9.140625" style="123"/>
    <col min="26" max="16384" width="9.140625" style="186"/>
  </cols>
  <sheetData>
    <row r="1" spans="1:25" ht="12.75" customHeight="1">
      <c r="A1" s="176"/>
      <c r="B1" s="202"/>
      <c r="C1" s="202"/>
      <c r="D1" s="202"/>
      <c r="E1" s="202"/>
      <c r="F1" s="202"/>
      <c r="G1" s="202"/>
      <c r="H1" s="202"/>
      <c r="I1" s="540"/>
      <c r="J1" s="540"/>
      <c r="K1" s="202"/>
      <c r="L1" s="488" t="s">
        <v>3357</v>
      </c>
      <c r="M1" s="488"/>
      <c r="N1" s="488"/>
    </row>
    <row r="2" spans="1:25" ht="24" customHeight="1">
      <c r="A2" s="202"/>
      <c r="B2" s="202"/>
      <c r="C2" s="202"/>
      <c r="D2" s="202"/>
      <c r="E2" s="202"/>
      <c r="F2" s="202"/>
      <c r="G2" s="202"/>
      <c r="H2" s="202"/>
      <c r="I2" s="202"/>
      <c r="J2" s="202"/>
      <c r="K2" s="488" t="s">
        <v>3356</v>
      </c>
      <c r="L2" s="488"/>
      <c r="M2" s="488"/>
      <c r="N2" s="488"/>
    </row>
    <row r="3" spans="1:25" ht="19.5" customHeight="1">
      <c r="A3" s="202"/>
      <c r="B3" s="202"/>
      <c r="C3" s="202"/>
      <c r="D3" s="202"/>
      <c r="E3" s="202"/>
      <c r="F3" s="202"/>
      <c r="G3" s="202"/>
      <c r="H3" s="202"/>
      <c r="I3" s="202"/>
      <c r="J3" s="202"/>
      <c r="K3" s="488" t="s">
        <v>3355</v>
      </c>
      <c r="L3" s="488"/>
      <c r="M3" s="488"/>
      <c r="N3" s="488"/>
    </row>
    <row r="4" spans="1:25" ht="12.75" customHeight="1">
      <c r="A4" s="530" t="s">
        <v>3354</v>
      </c>
      <c r="B4" s="530"/>
      <c r="C4" s="530"/>
      <c r="D4" s="530"/>
      <c r="E4" s="530"/>
      <c r="F4" s="530"/>
      <c r="G4" s="530"/>
      <c r="H4" s="530"/>
      <c r="I4" s="530"/>
      <c r="J4" s="530"/>
      <c r="K4" s="530"/>
      <c r="L4" s="530"/>
      <c r="M4" s="530"/>
      <c r="N4" s="530"/>
    </row>
    <row r="5" spans="1:25" ht="12.75" customHeight="1">
      <c r="A5" s="530" t="s">
        <v>3353</v>
      </c>
      <c r="B5" s="530"/>
      <c r="C5" s="530"/>
      <c r="D5" s="530"/>
      <c r="E5" s="530"/>
      <c r="F5" s="530"/>
      <c r="G5" s="530"/>
      <c r="H5" s="530"/>
      <c r="I5" s="530"/>
      <c r="J5" s="530"/>
      <c r="K5" s="530"/>
      <c r="L5" s="530"/>
      <c r="M5" s="530"/>
      <c r="N5" s="530"/>
    </row>
    <row r="6" spans="1:25" ht="15" customHeight="1">
      <c r="A6" s="202"/>
      <c r="B6" s="202"/>
      <c r="C6" s="202"/>
      <c r="D6" s="202"/>
      <c r="E6" s="202"/>
      <c r="F6" s="246" t="s">
        <v>3352</v>
      </c>
      <c r="G6" s="245" t="str">
        <f>Баланс!O6</f>
        <v>январь</v>
      </c>
      <c r="H6" s="244" t="s">
        <v>3311</v>
      </c>
      <c r="I6" s="244" t="s">
        <v>3125</v>
      </c>
      <c r="J6" s="541">
        <f>Баланс!K5</f>
        <v>43373</v>
      </c>
      <c r="K6" s="541"/>
      <c r="L6" s="202"/>
      <c r="M6" s="202"/>
      <c r="N6" s="202"/>
    </row>
    <row r="7" spans="1:25" s="240" customFormat="1" ht="11.25" customHeight="1">
      <c r="A7" s="242"/>
      <c r="B7" s="242"/>
      <c r="C7" s="242"/>
      <c r="D7" s="242"/>
      <c r="E7" s="242"/>
      <c r="F7" s="242"/>
      <c r="G7" s="242"/>
      <c r="H7" s="242"/>
      <c r="I7" s="242"/>
      <c r="J7" s="242"/>
      <c r="K7" s="243"/>
      <c r="L7" s="242"/>
      <c r="M7" s="242"/>
      <c r="N7" s="242"/>
      <c r="P7" s="241"/>
      <c r="Q7" s="241"/>
      <c r="R7" s="241"/>
      <c r="S7" s="241"/>
      <c r="T7" s="241"/>
      <c r="U7" s="241"/>
      <c r="V7" s="241"/>
      <c r="W7" s="241"/>
      <c r="X7" s="241"/>
      <c r="Y7" s="241"/>
    </row>
    <row r="8" spans="1:25" ht="12.95" customHeight="1">
      <c r="A8" s="534" t="s">
        <v>3249</v>
      </c>
      <c r="B8" s="535"/>
      <c r="C8" s="535"/>
      <c r="D8" s="536"/>
      <c r="E8" s="527" t="str">
        <f>Баланс!D21</f>
        <v>ОАО "Белбуд"</v>
      </c>
      <c r="F8" s="528"/>
      <c r="G8" s="528"/>
      <c r="H8" s="528"/>
      <c r="I8" s="528"/>
      <c r="J8" s="528"/>
      <c r="K8" s="528"/>
      <c r="L8" s="528"/>
      <c r="M8" s="528"/>
      <c r="N8" s="529"/>
    </row>
    <row r="9" spans="1:25" ht="12.95" customHeight="1">
      <c r="A9" s="534" t="s">
        <v>3247</v>
      </c>
      <c r="B9" s="535"/>
      <c r="C9" s="535"/>
      <c r="D9" s="536"/>
      <c r="E9" s="524">
        <f>Баланс!D22</f>
        <v>100794022</v>
      </c>
      <c r="F9" s="525"/>
      <c r="G9" s="525"/>
      <c r="H9" s="525"/>
      <c r="I9" s="525"/>
      <c r="J9" s="525"/>
      <c r="K9" s="525"/>
      <c r="L9" s="525"/>
      <c r="M9" s="525"/>
      <c r="N9" s="526"/>
    </row>
    <row r="10" spans="1:25" ht="12.95" customHeight="1">
      <c r="A10" s="534" t="s">
        <v>3246</v>
      </c>
      <c r="B10" s="535"/>
      <c r="C10" s="535"/>
      <c r="D10" s="536"/>
      <c r="E10" s="527">
        <f>Баланс!D23</f>
        <v>68200</v>
      </c>
      <c r="F10" s="528"/>
      <c r="G10" s="528"/>
      <c r="H10" s="528"/>
      <c r="I10" s="528"/>
      <c r="J10" s="528"/>
      <c r="K10" s="528"/>
      <c r="L10" s="528"/>
      <c r="M10" s="528"/>
      <c r="N10" s="529"/>
      <c r="O10" s="486"/>
    </row>
    <row r="11" spans="1:25" ht="12.95" customHeight="1">
      <c r="A11" s="534" t="s">
        <v>3245</v>
      </c>
      <c r="B11" s="535"/>
      <c r="C11" s="535"/>
      <c r="D11" s="536"/>
      <c r="E11" s="527" t="str">
        <f>Баланс!D24</f>
        <v>частная</v>
      </c>
      <c r="F11" s="528"/>
      <c r="G11" s="528"/>
      <c r="H11" s="528"/>
      <c r="I11" s="528"/>
      <c r="J11" s="528"/>
      <c r="K11" s="528"/>
      <c r="L11" s="528"/>
      <c r="M11" s="528"/>
      <c r="N11" s="529"/>
      <c r="O11" s="487"/>
    </row>
    <row r="12" spans="1:25" ht="12.95" customHeight="1">
      <c r="A12" s="534" t="s">
        <v>3243</v>
      </c>
      <c r="B12" s="535"/>
      <c r="C12" s="535"/>
      <c r="D12" s="536"/>
      <c r="E12" s="527" t="str">
        <f>Баланс!D25</f>
        <v>общее собрание акционеров</v>
      </c>
      <c r="F12" s="528"/>
      <c r="G12" s="528"/>
      <c r="H12" s="528"/>
      <c r="I12" s="528"/>
      <c r="J12" s="528"/>
      <c r="K12" s="528"/>
      <c r="L12" s="528"/>
      <c r="M12" s="528"/>
      <c r="N12" s="529"/>
      <c r="O12" s="487"/>
    </row>
    <row r="13" spans="1:25" ht="12.95" customHeight="1">
      <c r="A13" s="534" t="s">
        <v>264</v>
      </c>
      <c r="B13" s="535"/>
      <c r="C13" s="535"/>
      <c r="D13" s="536"/>
      <c r="E13" s="527" t="str">
        <f>Баланс!D26</f>
        <v>тыс.рублей</v>
      </c>
      <c r="F13" s="528"/>
      <c r="G13" s="528"/>
      <c r="H13" s="528"/>
      <c r="I13" s="528"/>
      <c r="J13" s="528"/>
      <c r="K13" s="528"/>
      <c r="L13" s="528"/>
      <c r="M13" s="528"/>
      <c r="N13" s="529"/>
      <c r="O13" s="487"/>
    </row>
    <row r="14" spans="1:25" ht="12.95" customHeight="1">
      <c r="A14" s="534" t="s">
        <v>3240</v>
      </c>
      <c r="B14" s="535"/>
      <c r="C14" s="535"/>
      <c r="D14" s="536"/>
      <c r="E14" s="527" t="str">
        <f>Баланс!D27</f>
        <v>220113 г.Минск ул.Восточная 133</v>
      </c>
      <c r="F14" s="528"/>
      <c r="G14" s="528"/>
      <c r="H14" s="528"/>
      <c r="I14" s="528"/>
      <c r="J14" s="528"/>
      <c r="K14" s="528"/>
      <c r="L14" s="528"/>
      <c r="M14" s="528"/>
      <c r="N14" s="529"/>
      <c r="O14" s="487"/>
    </row>
    <row r="15" spans="1:25" ht="9.9499999999999993" customHeight="1">
      <c r="A15" s="542"/>
      <c r="B15" s="542"/>
      <c r="C15" s="542"/>
      <c r="D15" s="542"/>
      <c r="E15" s="542"/>
      <c r="F15" s="542"/>
      <c r="G15" s="542"/>
      <c r="H15" s="542"/>
      <c r="I15" s="542"/>
      <c r="J15" s="542"/>
      <c r="K15" s="202"/>
      <c r="L15" s="202"/>
      <c r="M15" s="202"/>
      <c r="N15" s="202"/>
      <c r="O15" s="487"/>
    </row>
    <row r="16" spans="1:25" ht="69" customHeight="1">
      <c r="A16" s="395" t="s">
        <v>3278</v>
      </c>
      <c r="B16" s="396"/>
      <c r="C16" s="396"/>
      <c r="D16" s="397"/>
      <c r="E16" s="218" t="s">
        <v>9</v>
      </c>
      <c r="F16" s="218" t="s">
        <v>3277</v>
      </c>
      <c r="G16" s="395" t="s">
        <v>3276</v>
      </c>
      <c r="H16" s="397"/>
      <c r="I16" s="218" t="s">
        <v>3275</v>
      </c>
      <c r="J16" s="218" t="s">
        <v>3274</v>
      </c>
      <c r="K16" s="218" t="s">
        <v>3273</v>
      </c>
      <c r="L16" s="218" t="s">
        <v>3272</v>
      </c>
      <c r="M16" s="217" t="s">
        <v>704</v>
      </c>
      <c r="N16" s="159" t="s">
        <v>3271</v>
      </c>
      <c r="O16" s="239" t="s">
        <v>3351</v>
      </c>
    </row>
    <row r="17" spans="1:25" s="213" customFormat="1" ht="11.25" customHeight="1">
      <c r="A17" s="500">
        <v>1</v>
      </c>
      <c r="B17" s="533"/>
      <c r="C17" s="533"/>
      <c r="D17" s="501"/>
      <c r="E17" s="238">
        <v>2</v>
      </c>
      <c r="F17" s="170">
        <v>3</v>
      </c>
      <c r="G17" s="500">
        <v>4</v>
      </c>
      <c r="H17" s="501"/>
      <c r="I17" s="170">
        <v>5</v>
      </c>
      <c r="J17" s="170">
        <v>6</v>
      </c>
      <c r="K17" s="139">
        <v>7</v>
      </c>
      <c r="L17" s="139" t="s">
        <v>3270</v>
      </c>
      <c r="M17" s="139">
        <v>9</v>
      </c>
      <c r="N17" s="139">
        <v>10</v>
      </c>
      <c r="O17" s="476" t="s">
        <v>3350</v>
      </c>
      <c r="P17" s="212"/>
      <c r="Q17" s="212"/>
      <c r="R17" s="212"/>
      <c r="S17" s="214"/>
      <c r="T17" s="214"/>
      <c r="U17" s="214"/>
      <c r="V17" s="214"/>
      <c r="W17" s="214"/>
      <c r="X17" s="214"/>
      <c r="Y17" s="214"/>
    </row>
    <row r="18" spans="1:25" ht="24.75" customHeight="1">
      <c r="A18" s="392" t="s">
        <v>3320</v>
      </c>
      <c r="B18" s="393"/>
      <c r="C18" s="552">
        <v>42735</v>
      </c>
      <c r="D18" s="553"/>
      <c r="E18" s="207" t="s">
        <v>3349</v>
      </c>
      <c r="F18" s="140">
        <v>7</v>
      </c>
      <c r="G18" s="531">
        <v>0</v>
      </c>
      <c r="H18" s="532"/>
      <c r="I18" s="237">
        <v>0</v>
      </c>
      <c r="J18" s="140">
        <v>869</v>
      </c>
      <c r="K18" s="140">
        <v>2117</v>
      </c>
      <c r="L18" s="140">
        <v>3011</v>
      </c>
      <c r="M18" s="140">
        <v>0</v>
      </c>
      <c r="N18" s="229">
        <v>6004</v>
      </c>
      <c r="O18" s="476"/>
      <c r="P18" s="212"/>
      <c r="Q18" s="212"/>
      <c r="R18" s="212"/>
      <c r="S18" s="236"/>
    </row>
    <row r="19" spans="1:25" ht="30" customHeight="1">
      <c r="A19" s="517" t="s">
        <v>3319</v>
      </c>
      <c r="B19" s="518"/>
      <c r="C19" s="518"/>
      <c r="D19" s="519"/>
      <c r="E19" s="211" t="s">
        <v>3348</v>
      </c>
      <c r="F19" s="140">
        <v>0</v>
      </c>
      <c r="G19" s="489">
        <v>0</v>
      </c>
      <c r="H19" s="490"/>
      <c r="I19" s="140">
        <v>0</v>
      </c>
      <c r="J19" s="140">
        <v>0</v>
      </c>
      <c r="K19" s="140">
        <v>0</v>
      </c>
      <c r="L19" s="140">
        <v>0</v>
      </c>
      <c r="M19" s="140">
        <v>0</v>
      </c>
      <c r="N19" s="229">
        <f>SUM(F19:M19)</f>
        <v>0</v>
      </c>
      <c r="O19" s="476" t="s">
        <v>3347</v>
      </c>
      <c r="P19" s="212"/>
      <c r="Q19" s="212"/>
      <c r="R19" s="212"/>
      <c r="S19" s="236"/>
    </row>
    <row r="20" spans="1:25" ht="31.5" customHeight="1">
      <c r="A20" s="551" t="s">
        <v>3318</v>
      </c>
      <c r="B20" s="546"/>
      <c r="C20" s="546"/>
      <c r="D20" s="547"/>
      <c r="E20" s="211" t="s">
        <v>3346</v>
      </c>
      <c r="F20" s="140">
        <v>0</v>
      </c>
      <c r="G20" s="489">
        <v>0</v>
      </c>
      <c r="H20" s="490"/>
      <c r="I20" s="140">
        <v>0</v>
      </c>
      <c r="J20" s="140">
        <v>0</v>
      </c>
      <c r="K20" s="140">
        <v>0</v>
      </c>
      <c r="L20" s="140">
        <v>-66</v>
      </c>
      <c r="M20" s="140">
        <v>0</v>
      </c>
      <c r="N20" s="229">
        <f>SUM(F20:M20)</f>
        <v>-66</v>
      </c>
      <c r="O20" s="476"/>
      <c r="P20" s="212"/>
      <c r="Q20" s="212"/>
      <c r="R20" s="212"/>
      <c r="S20" s="236"/>
    </row>
    <row r="21" spans="1:25" ht="15" customHeight="1">
      <c r="A21" s="411" t="s">
        <v>3316</v>
      </c>
      <c r="B21" s="546"/>
      <c r="C21" s="546"/>
      <c r="D21" s="547"/>
      <c r="E21" s="506" t="s">
        <v>3345</v>
      </c>
      <c r="F21" s="478">
        <f>F18+F19+F20</f>
        <v>7</v>
      </c>
      <c r="G21" s="520">
        <f>G19+G20-G18</f>
        <v>0</v>
      </c>
      <c r="H21" s="521"/>
      <c r="I21" s="478">
        <f>I19+I20-I18</f>
        <v>0</v>
      </c>
      <c r="J21" s="478">
        <f>J18+J19+J20</f>
        <v>869</v>
      </c>
      <c r="K21" s="478">
        <f>K18+K19+K20</f>
        <v>2117</v>
      </c>
      <c r="L21" s="478">
        <f>L18+L19+L20</f>
        <v>2945</v>
      </c>
      <c r="M21" s="478">
        <f>M18+M19+M20</f>
        <v>0</v>
      </c>
      <c r="N21" s="478">
        <f>N18+N19+N20</f>
        <v>5938</v>
      </c>
      <c r="O21" s="118"/>
      <c r="P21" s="236"/>
      <c r="Q21" s="236"/>
      <c r="R21" s="236"/>
      <c r="S21" s="236"/>
    </row>
    <row r="22" spans="1:25" ht="15" customHeight="1">
      <c r="A22" s="543">
        <v>42735</v>
      </c>
      <c r="B22" s="544"/>
      <c r="C22" s="544"/>
      <c r="D22" s="545"/>
      <c r="E22" s="507"/>
      <c r="F22" s="479"/>
      <c r="G22" s="522"/>
      <c r="H22" s="523"/>
      <c r="I22" s="479"/>
      <c r="J22" s="479"/>
      <c r="K22" s="479"/>
      <c r="L22" s="479"/>
      <c r="M22" s="479"/>
      <c r="N22" s="479"/>
      <c r="O22" s="118"/>
      <c r="P22" s="236"/>
      <c r="Q22" s="236"/>
      <c r="R22" s="236"/>
      <c r="S22" s="236"/>
    </row>
    <row r="23" spans="1:25" ht="15" customHeight="1">
      <c r="A23" s="228" t="s">
        <v>3314</v>
      </c>
      <c r="B23" s="554" t="str">
        <f>CONCATENATE(G6," ","-"," ",I6," ",YEAR(J6)-1," года")</f>
        <v>январь - декабрь 2017 года</v>
      </c>
      <c r="C23" s="554"/>
      <c r="D23" s="555"/>
      <c r="E23" s="506" t="s">
        <v>3344</v>
      </c>
      <c r="F23" s="474">
        <f>SUM(F25:F34)</f>
        <v>0</v>
      </c>
      <c r="G23" s="502">
        <f>SUM(G25:H34)</f>
        <v>0</v>
      </c>
      <c r="H23" s="503"/>
      <c r="I23" s="474">
        <f>SUM(I25:I34)</f>
        <v>0</v>
      </c>
      <c r="J23" s="474"/>
      <c r="K23" s="474">
        <v>4</v>
      </c>
      <c r="L23" s="474">
        <f>SUM(L25:L34)</f>
        <v>0</v>
      </c>
      <c r="M23" s="474">
        <f>SUM(M25:M34)</f>
        <v>0</v>
      </c>
      <c r="N23" s="474">
        <v>4</v>
      </c>
    </row>
    <row r="24" spans="1:25" ht="25.5" customHeight="1">
      <c r="A24" s="548" t="s">
        <v>3313</v>
      </c>
      <c r="B24" s="549"/>
      <c r="C24" s="549"/>
      <c r="D24" s="550"/>
      <c r="E24" s="507"/>
      <c r="F24" s="475"/>
      <c r="G24" s="504"/>
      <c r="H24" s="505"/>
      <c r="I24" s="475"/>
      <c r="J24" s="475"/>
      <c r="K24" s="475"/>
      <c r="L24" s="475"/>
      <c r="M24" s="475"/>
      <c r="N24" s="475"/>
    </row>
    <row r="25" spans="1:25" ht="15" customHeight="1">
      <c r="A25" s="514" t="s">
        <v>3295</v>
      </c>
      <c r="B25" s="515"/>
      <c r="C25" s="515"/>
      <c r="D25" s="516"/>
      <c r="E25" s="211"/>
      <c r="F25" s="472">
        <v>0</v>
      </c>
      <c r="G25" s="494">
        <v>0</v>
      </c>
      <c r="H25" s="495"/>
      <c r="I25" s="472">
        <v>0</v>
      </c>
      <c r="J25" s="472"/>
      <c r="K25" s="472">
        <v>0</v>
      </c>
      <c r="L25" s="472">
        <v>0</v>
      </c>
      <c r="M25" s="472">
        <v>0</v>
      </c>
      <c r="N25" s="474"/>
    </row>
    <row r="26" spans="1:25" ht="14.25" customHeight="1">
      <c r="A26" s="537" t="s">
        <v>3310</v>
      </c>
      <c r="B26" s="538"/>
      <c r="C26" s="538"/>
      <c r="D26" s="539"/>
      <c r="E26" s="222" t="s">
        <v>869</v>
      </c>
      <c r="F26" s="473"/>
      <c r="G26" s="496"/>
      <c r="H26" s="497"/>
      <c r="I26" s="473"/>
      <c r="J26" s="473"/>
      <c r="K26" s="473"/>
      <c r="L26" s="473"/>
      <c r="M26" s="473"/>
      <c r="N26" s="475"/>
      <c r="O26" s="223" t="str">
        <f>IF(O27&gt;0,"ВНИМАНИЕ!","")</f>
        <v>ВНИМАНИЕ!</v>
      </c>
    </row>
    <row r="27" spans="1:25" ht="25.5" customHeight="1">
      <c r="A27" s="511" t="s">
        <v>3292</v>
      </c>
      <c r="B27" s="512"/>
      <c r="C27" s="512"/>
      <c r="D27" s="513"/>
      <c r="E27" s="211" t="s">
        <v>873</v>
      </c>
      <c r="F27" s="140">
        <v>0</v>
      </c>
      <c r="G27" s="489">
        <v>0</v>
      </c>
      <c r="H27" s="490"/>
      <c r="I27" s="140">
        <v>0</v>
      </c>
      <c r="J27" s="140"/>
      <c r="K27" s="140">
        <v>4</v>
      </c>
      <c r="L27" s="140">
        <v>0</v>
      </c>
      <c r="M27" s="140">
        <v>0</v>
      </c>
      <c r="N27" s="148">
        <f t="shared" ref="N27:N34" si="0">SUM(F27:M27)</f>
        <v>4</v>
      </c>
      <c r="O27" s="208" t="str">
        <f>IF(ABS($K$27)-ABS($K$38)=ABS(Прил.2!$K$58),0,"разность стр. 052 гр. 7 и стр. 062 гр. 7 не равна стр. 220 гр.4 Приложения 2!")</f>
        <v>разность стр. 052 гр. 7 и стр. 062 гр. 7 не равна стр. 220 гр.4 Приложения 2!</v>
      </c>
    </row>
    <row r="28" spans="1:25" ht="37.5" customHeight="1">
      <c r="A28" s="511" t="s">
        <v>3309</v>
      </c>
      <c r="B28" s="512"/>
      <c r="C28" s="512"/>
      <c r="D28" s="513"/>
      <c r="E28" s="211" t="s">
        <v>3343</v>
      </c>
      <c r="F28" s="140">
        <v>0</v>
      </c>
      <c r="G28" s="489">
        <v>0</v>
      </c>
      <c r="H28" s="490"/>
      <c r="I28" s="140">
        <v>0</v>
      </c>
      <c r="J28" s="140">
        <v>0</v>
      </c>
      <c r="K28" s="140">
        <v>0</v>
      </c>
      <c r="L28" s="140">
        <v>0</v>
      </c>
      <c r="M28" s="140">
        <v>0</v>
      </c>
      <c r="N28" s="148">
        <f t="shared" si="0"/>
        <v>0</v>
      </c>
      <c r="O28" s="208"/>
    </row>
    <row r="29" spans="1:25" ht="15" customHeight="1">
      <c r="A29" s="511" t="s">
        <v>3307</v>
      </c>
      <c r="B29" s="512"/>
      <c r="C29" s="512"/>
      <c r="D29" s="513"/>
      <c r="E29" s="211" t="s">
        <v>3342</v>
      </c>
      <c r="F29" s="140">
        <v>0</v>
      </c>
      <c r="G29" s="489">
        <v>0</v>
      </c>
      <c r="H29" s="490"/>
      <c r="I29" s="140">
        <v>0</v>
      </c>
      <c r="J29" s="140">
        <v>0</v>
      </c>
      <c r="K29" s="140">
        <v>0</v>
      </c>
      <c r="L29" s="140">
        <v>0</v>
      </c>
      <c r="M29" s="140">
        <v>0</v>
      </c>
      <c r="N29" s="148">
        <f t="shared" si="0"/>
        <v>0</v>
      </c>
      <c r="O29" s="476" t="s">
        <v>3341</v>
      </c>
    </row>
    <row r="30" spans="1:25" ht="27" customHeight="1">
      <c r="A30" s="511" t="s">
        <v>3304</v>
      </c>
      <c r="B30" s="512"/>
      <c r="C30" s="512"/>
      <c r="D30" s="513"/>
      <c r="E30" s="211" t="s">
        <v>3340</v>
      </c>
      <c r="F30" s="140">
        <v>0</v>
      </c>
      <c r="G30" s="489">
        <v>0</v>
      </c>
      <c r="H30" s="490"/>
      <c r="I30" s="140">
        <v>0</v>
      </c>
      <c r="J30" s="140">
        <v>0</v>
      </c>
      <c r="K30" s="140">
        <v>0</v>
      </c>
      <c r="L30" s="140">
        <v>0</v>
      </c>
      <c r="M30" s="140">
        <v>0</v>
      </c>
      <c r="N30" s="148">
        <f t="shared" si="0"/>
        <v>0</v>
      </c>
      <c r="O30" s="477"/>
    </row>
    <row r="31" spans="1:25" ht="38.25" customHeight="1">
      <c r="A31" s="511" t="s">
        <v>3302</v>
      </c>
      <c r="B31" s="512"/>
      <c r="C31" s="512"/>
      <c r="D31" s="513"/>
      <c r="E31" s="211" t="s">
        <v>3339</v>
      </c>
      <c r="F31" s="140">
        <v>0</v>
      </c>
      <c r="G31" s="489">
        <v>0</v>
      </c>
      <c r="H31" s="490"/>
      <c r="I31" s="140">
        <v>0</v>
      </c>
      <c r="J31" s="140">
        <v>0</v>
      </c>
      <c r="K31" s="140">
        <v>0</v>
      </c>
      <c r="L31" s="140">
        <v>0</v>
      </c>
      <c r="M31" s="140">
        <v>0</v>
      </c>
      <c r="N31" s="148">
        <f t="shared" si="0"/>
        <v>0</v>
      </c>
      <c r="O31" s="477"/>
    </row>
    <row r="32" spans="1:25" ht="12.95" customHeight="1">
      <c r="A32" s="511" t="s">
        <v>3282</v>
      </c>
      <c r="B32" s="512"/>
      <c r="C32" s="512"/>
      <c r="D32" s="513"/>
      <c r="E32" s="211" t="s">
        <v>3338</v>
      </c>
      <c r="F32" s="140">
        <v>0</v>
      </c>
      <c r="G32" s="489">
        <v>0</v>
      </c>
      <c r="H32" s="490"/>
      <c r="I32" s="140">
        <v>0</v>
      </c>
      <c r="J32" s="140">
        <v>0</v>
      </c>
      <c r="K32" s="140">
        <v>0</v>
      </c>
      <c r="L32" s="140">
        <v>0</v>
      </c>
      <c r="M32" s="140">
        <v>0</v>
      </c>
      <c r="N32" s="148">
        <f t="shared" si="0"/>
        <v>0</v>
      </c>
      <c r="O32" s="477"/>
    </row>
    <row r="33" spans="1:25" ht="12.95" customHeight="1">
      <c r="A33" s="508"/>
      <c r="B33" s="509"/>
      <c r="C33" s="509"/>
      <c r="D33" s="510"/>
      <c r="E33" s="211" t="s">
        <v>3337</v>
      </c>
      <c r="F33" s="140">
        <v>0</v>
      </c>
      <c r="G33" s="489">
        <v>0</v>
      </c>
      <c r="H33" s="490"/>
      <c r="I33" s="140">
        <v>0</v>
      </c>
      <c r="J33" s="140">
        <v>0</v>
      </c>
      <c r="K33" s="140">
        <v>0</v>
      </c>
      <c r="L33" s="140">
        <v>0</v>
      </c>
      <c r="M33" s="140">
        <v>0</v>
      </c>
      <c r="N33" s="148">
        <f t="shared" si="0"/>
        <v>0</v>
      </c>
      <c r="O33" s="477"/>
    </row>
    <row r="34" spans="1:25" ht="12.95" customHeight="1">
      <c r="A34" s="508"/>
      <c r="B34" s="509"/>
      <c r="C34" s="509"/>
      <c r="D34" s="510"/>
      <c r="E34" s="211" t="s">
        <v>3336</v>
      </c>
      <c r="F34" s="140">
        <v>0</v>
      </c>
      <c r="G34" s="489">
        <v>0</v>
      </c>
      <c r="H34" s="490"/>
      <c r="I34" s="140">
        <v>0</v>
      </c>
      <c r="J34" s="140">
        <v>0</v>
      </c>
      <c r="K34" s="140">
        <v>0</v>
      </c>
      <c r="L34" s="140">
        <v>0</v>
      </c>
      <c r="M34" s="140">
        <v>0</v>
      </c>
      <c r="N34" s="148">
        <f t="shared" si="0"/>
        <v>0</v>
      </c>
      <c r="O34" s="477"/>
    </row>
    <row r="35" spans="1:25" ht="25.5" customHeight="1">
      <c r="A35" s="517" t="s">
        <v>3297</v>
      </c>
      <c r="B35" s="518"/>
      <c r="C35" s="518"/>
      <c r="D35" s="519"/>
      <c r="E35" s="211" t="s">
        <v>3335</v>
      </c>
      <c r="F35" s="148">
        <f>SUM(F36:F41,F44:F47)</f>
        <v>0</v>
      </c>
      <c r="G35" s="492">
        <f>SUM(G36:H41,G44:H47)</f>
        <v>0</v>
      </c>
      <c r="H35" s="493"/>
      <c r="I35" s="148">
        <f>SUM(I36:I41,I44:I47)</f>
        <v>0</v>
      </c>
      <c r="J35" s="148">
        <f>SUM(J36:J41,J44:J47)</f>
        <v>0</v>
      </c>
      <c r="K35" s="148">
        <f>SUM(K36:K41,K44:K47)</f>
        <v>0</v>
      </c>
      <c r="L35" s="148">
        <v>-1456</v>
      </c>
      <c r="M35" s="148">
        <f>SUM(M36:M41,M44:M47)</f>
        <v>0</v>
      </c>
      <c r="N35" s="148">
        <v>-1456</v>
      </c>
    </row>
    <row r="36" spans="1:25" ht="12.95" customHeight="1">
      <c r="A36" s="514" t="s">
        <v>3295</v>
      </c>
      <c r="B36" s="515"/>
      <c r="C36" s="515"/>
      <c r="D36" s="516"/>
      <c r="E36" s="211"/>
      <c r="F36" s="472">
        <v>0</v>
      </c>
      <c r="G36" s="494">
        <v>0</v>
      </c>
      <c r="H36" s="495"/>
      <c r="I36" s="472">
        <v>0</v>
      </c>
      <c r="J36" s="472">
        <v>0</v>
      </c>
      <c r="K36" s="472">
        <v>0</v>
      </c>
      <c r="L36" s="472">
        <v>-1299</v>
      </c>
      <c r="M36" s="472">
        <v>0</v>
      </c>
      <c r="N36" s="474">
        <f>SUM(F36:M37)</f>
        <v>-1299</v>
      </c>
      <c r="O36" s="476" t="s">
        <v>3334</v>
      </c>
    </row>
    <row r="37" spans="1:25" ht="12.95" customHeight="1">
      <c r="A37" s="537" t="s">
        <v>3293</v>
      </c>
      <c r="B37" s="538"/>
      <c r="C37" s="538"/>
      <c r="D37" s="539"/>
      <c r="E37" s="222" t="s">
        <v>879</v>
      </c>
      <c r="F37" s="473"/>
      <c r="G37" s="496"/>
      <c r="H37" s="497"/>
      <c r="I37" s="473"/>
      <c r="J37" s="473"/>
      <c r="K37" s="473"/>
      <c r="L37" s="473"/>
      <c r="M37" s="473"/>
      <c r="N37" s="475"/>
      <c r="O37" s="477"/>
    </row>
    <row r="38" spans="1:25" ht="25.5" customHeight="1">
      <c r="A38" s="511" t="s">
        <v>3292</v>
      </c>
      <c r="B38" s="512"/>
      <c r="C38" s="512"/>
      <c r="D38" s="513"/>
      <c r="E38" s="211" t="s">
        <v>883</v>
      </c>
      <c r="F38" s="140">
        <v>0</v>
      </c>
      <c r="G38" s="489">
        <v>0</v>
      </c>
      <c r="H38" s="490"/>
      <c r="I38" s="140">
        <v>0</v>
      </c>
      <c r="J38" s="140">
        <v>0</v>
      </c>
      <c r="K38" s="140">
        <v>0</v>
      </c>
      <c r="L38" s="140">
        <v>0</v>
      </c>
      <c r="M38" s="140">
        <v>0</v>
      </c>
      <c r="N38" s="148">
        <f>SUM(F38:M38)</f>
        <v>0</v>
      </c>
      <c r="O38" s="477"/>
    </row>
    <row r="39" spans="1:25" ht="38.25" customHeight="1">
      <c r="A39" s="511" t="s">
        <v>3291</v>
      </c>
      <c r="B39" s="512"/>
      <c r="C39" s="512"/>
      <c r="D39" s="513"/>
      <c r="E39" s="211" t="s">
        <v>3333</v>
      </c>
      <c r="F39" s="140">
        <v>0</v>
      </c>
      <c r="G39" s="489">
        <v>0</v>
      </c>
      <c r="H39" s="490"/>
      <c r="I39" s="140">
        <v>0</v>
      </c>
      <c r="J39" s="140">
        <v>0</v>
      </c>
      <c r="K39" s="140">
        <v>0</v>
      </c>
      <c r="L39" s="140">
        <v>-157</v>
      </c>
      <c r="M39" s="140">
        <v>0</v>
      </c>
      <c r="N39" s="148">
        <f>SUM(F39:M39)</f>
        <v>-157</v>
      </c>
      <c r="O39" s="477"/>
    </row>
    <row r="40" spans="1:25" ht="26.25" customHeight="1">
      <c r="A40" s="511" t="s">
        <v>3289</v>
      </c>
      <c r="B40" s="512"/>
      <c r="C40" s="512"/>
      <c r="D40" s="513"/>
      <c r="E40" s="211" t="s">
        <v>3332</v>
      </c>
      <c r="F40" s="140">
        <v>0</v>
      </c>
      <c r="G40" s="489">
        <v>0</v>
      </c>
      <c r="H40" s="490"/>
      <c r="I40" s="140">
        <v>0</v>
      </c>
      <c r="J40" s="140">
        <v>0</v>
      </c>
      <c r="K40" s="140">
        <v>0</v>
      </c>
      <c r="L40" s="140">
        <v>0</v>
      </c>
      <c r="M40" s="140">
        <v>0</v>
      </c>
      <c r="N40" s="148">
        <f>SUM(F40:M40)</f>
        <v>0</v>
      </c>
      <c r="O40" s="477"/>
    </row>
    <row r="41" spans="1:25" ht="26.25" customHeight="1">
      <c r="A41" s="511" t="s">
        <v>3287</v>
      </c>
      <c r="B41" s="512"/>
      <c r="C41" s="512"/>
      <c r="D41" s="513"/>
      <c r="E41" s="207" t="s">
        <v>3331</v>
      </c>
      <c r="F41" s="140">
        <v>0</v>
      </c>
      <c r="G41" s="489">
        <v>0</v>
      </c>
      <c r="H41" s="490"/>
      <c r="I41" s="140">
        <v>0</v>
      </c>
      <c r="J41" s="140">
        <v>0</v>
      </c>
      <c r="K41" s="140">
        <v>0</v>
      </c>
      <c r="L41" s="140">
        <v>0</v>
      </c>
      <c r="M41" s="140">
        <v>0</v>
      </c>
      <c r="N41" s="148">
        <f>SUM(F41:M41)</f>
        <v>0</v>
      </c>
      <c r="O41" s="477"/>
    </row>
    <row r="42" spans="1:25" ht="69" customHeight="1">
      <c r="A42" s="395" t="s">
        <v>3278</v>
      </c>
      <c r="B42" s="396"/>
      <c r="C42" s="396"/>
      <c r="D42" s="397"/>
      <c r="E42" s="219" t="s">
        <v>9</v>
      </c>
      <c r="F42" s="218" t="s">
        <v>3277</v>
      </c>
      <c r="G42" s="395" t="s">
        <v>3276</v>
      </c>
      <c r="H42" s="397"/>
      <c r="I42" s="218" t="s">
        <v>3275</v>
      </c>
      <c r="J42" s="218" t="s">
        <v>3274</v>
      </c>
      <c r="K42" s="218" t="s">
        <v>3273</v>
      </c>
      <c r="L42" s="218" t="s">
        <v>3272</v>
      </c>
      <c r="M42" s="217" t="s">
        <v>704</v>
      </c>
      <c r="N42" s="159" t="s">
        <v>3271</v>
      </c>
      <c r="O42" s="235" t="s">
        <v>3330</v>
      </c>
      <c r="P42" s="212"/>
      <c r="Q42" s="212"/>
      <c r="R42" s="212"/>
    </row>
    <row r="43" spans="1:25" s="213" customFormat="1" ht="11.25" customHeight="1">
      <c r="A43" s="500">
        <v>1</v>
      </c>
      <c r="B43" s="533"/>
      <c r="C43" s="533"/>
      <c r="D43" s="501"/>
      <c r="E43" s="215">
        <v>2</v>
      </c>
      <c r="F43" s="170">
        <v>3</v>
      </c>
      <c r="G43" s="500">
        <v>4</v>
      </c>
      <c r="H43" s="501"/>
      <c r="I43" s="170">
        <v>5</v>
      </c>
      <c r="J43" s="170">
        <v>6</v>
      </c>
      <c r="K43" s="139">
        <v>7</v>
      </c>
      <c r="L43" s="139" t="s">
        <v>3270</v>
      </c>
      <c r="M43" s="139">
        <v>9</v>
      </c>
      <c r="N43" s="139">
        <v>10</v>
      </c>
      <c r="P43" s="212"/>
      <c r="Q43" s="212"/>
      <c r="R43" s="212"/>
      <c r="S43" s="214"/>
      <c r="T43" s="214"/>
      <c r="U43" s="214"/>
      <c r="V43" s="214"/>
      <c r="W43" s="214"/>
      <c r="X43" s="214"/>
      <c r="Y43" s="214"/>
    </row>
    <row r="44" spans="1:25" ht="37.5" customHeight="1">
      <c r="A44" s="511" t="s">
        <v>3284</v>
      </c>
      <c r="B44" s="512"/>
      <c r="C44" s="512"/>
      <c r="D44" s="513"/>
      <c r="E44" s="207" t="s">
        <v>3329</v>
      </c>
      <c r="F44" s="140">
        <v>0</v>
      </c>
      <c r="G44" s="489">
        <v>0</v>
      </c>
      <c r="H44" s="490"/>
      <c r="I44" s="140">
        <v>0</v>
      </c>
      <c r="J44" s="140">
        <v>0</v>
      </c>
      <c r="K44" s="140">
        <v>0</v>
      </c>
      <c r="L44" s="140">
        <v>0</v>
      </c>
      <c r="M44" s="140">
        <v>0</v>
      </c>
      <c r="N44" s="148">
        <f t="shared" ref="N44:N50" si="1">SUM(F44:M44)</f>
        <v>0</v>
      </c>
      <c r="O44" s="235"/>
      <c r="P44" s="234"/>
      <c r="Q44" s="212"/>
      <c r="R44" s="212"/>
    </row>
    <row r="45" spans="1:25" ht="12.95" customHeight="1">
      <c r="A45" s="511" t="s">
        <v>3282</v>
      </c>
      <c r="B45" s="512"/>
      <c r="C45" s="512"/>
      <c r="D45" s="513"/>
      <c r="E45" s="211" t="s">
        <v>3328</v>
      </c>
      <c r="F45" s="140">
        <v>0</v>
      </c>
      <c r="G45" s="489">
        <v>0</v>
      </c>
      <c r="H45" s="490"/>
      <c r="I45" s="140">
        <v>0</v>
      </c>
      <c r="J45" s="140">
        <v>0</v>
      </c>
      <c r="K45" s="140">
        <v>0</v>
      </c>
      <c r="L45" s="140">
        <v>0</v>
      </c>
      <c r="M45" s="140">
        <v>0</v>
      </c>
      <c r="N45" s="148">
        <f t="shared" si="1"/>
        <v>0</v>
      </c>
      <c r="O45" s="476" t="s">
        <v>3327</v>
      </c>
      <c r="P45" s="481"/>
      <c r="Q45" s="212"/>
      <c r="R45" s="212"/>
    </row>
    <row r="46" spans="1:25" ht="12.95" customHeight="1">
      <c r="A46" s="508"/>
      <c r="B46" s="509"/>
      <c r="C46" s="509"/>
      <c r="D46" s="510"/>
      <c r="E46" s="211" t="s">
        <v>3326</v>
      </c>
      <c r="F46" s="140">
        <v>0</v>
      </c>
      <c r="G46" s="489">
        <v>0</v>
      </c>
      <c r="H46" s="490"/>
      <c r="I46" s="233">
        <v>0</v>
      </c>
      <c r="J46" s="140">
        <v>0</v>
      </c>
      <c r="K46" s="140">
        <v>0</v>
      </c>
      <c r="L46" s="140">
        <v>0</v>
      </c>
      <c r="M46" s="140">
        <v>0</v>
      </c>
      <c r="N46" s="148">
        <f t="shared" si="1"/>
        <v>0</v>
      </c>
      <c r="O46" s="476"/>
      <c r="P46" s="481"/>
    </row>
    <row r="47" spans="1:25" ht="12.95" customHeight="1">
      <c r="A47" s="508"/>
      <c r="B47" s="509"/>
      <c r="C47" s="509"/>
      <c r="D47" s="510"/>
      <c r="E47" s="211" t="s">
        <v>3325</v>
      </c>
      <c r="F47" s="140">
        <v>0</v>
      </c>
      <c r="G47" s="489">
        <v>0</v>
      </c>
      <c r="H47" s="490"/>
      <c r="I47" s="140">
        <v>0</v>
      </c>
      <c r="J47" s="140">
        <v>0</v>
      </c>
      <c r="K47" s="140">
        <v>0</v>
      </c>
      <c r="L47" s="140">
        <v>0</v>
      </c>
      <c r="M47" s="140">
        <v>0</v>
      </c>
      <c r="N47" s="148">
        <f t="shared" si="1"/>
        <v>0</v>
      </c>
      <c r="O47" s="476"/>
      <c r="P47" s="481"/>
    </row>
    <row r="48" spans="1:25" ht="12.95" customHeight="1">
      <c r="A48" s="517" t="s">
        <v>3269</v>
      </c>
      <c r="B48" s="518"/>
      <c r="C48" s="518"/>
      <c r="D48" s="519"/>
      <c r="E48" s="207" t="s">
        <v>3324</v>
      </c>
      <c r="F48" s="140">
        <v>0</v>
      </c>
      <c r="G48" s="489">
        <v>0</v>
      </c>
      <c r="H48" s="490"/>
      <c r="I48" s="140">
        <v>0</v>
      </c>
      <c r="J48" s="140">
        <v>0</v>
      </c>
      <c r="K48" s="140">
        <v>0</v>
      </c>
      <c r="L48" s="140">
        <v>0</v>
      </c>
      <c r="M48" s="140">
        <v>0</v>
      </c>
      <c r="N48" s="148">
        <f t="shared" si="1"/>
        <v>0</v>
      </c>
      <c r="O48" s="476"/>
      <c r="P48" s="481"/>
    </row>
    <row r="49" spans="1:23" ht="12.95" customHeight="1">
      <c r="A49" s="517" t="s">
        <v>3267</v>
      </c>
      <c r="B49" s="518"/>
      <c r="C49" s="518"/>
      <c r="D49" s="519"/>
      <c r="E49" s="207" t="s">
        <v>3323</v>
      </c>
      <c r="F49" s="140">
        <v>0</v>
      </c>
      <c r="G49" s="489">
        <v>0</v>
      </c>
      <c r="H49" s="490"/>
      <c r="I49" s="140">
        <v>0</v>
      </c>
      <c r="J49" s="140">
        <v>-869</v>
      </c>
      <c r="K49" s="140">
        <v>0</v>
      </c>
      <c r="L49" s="140">
        <v>869</v>
      </c>
      <c r="M49" s="140">
        <v>0</v>
      </c>
      <c r="N49" s="148">
        <f t="shared" si="1"/>
        <v>0</v>
      </c>
      <c r="O49" s="476"/>
      <c r="P49" s="481"/>
    </row>
    <row r="50" spans="1:23" ht="24" customHeight="1">
      <c r="A50" s="551" t="s">
        <v>3265</v>
      </c>
      <c r="B50" s="546"/>
      <c r="C50" s="546"/>
      <c r="D50" s="547"/>
      <c r="E50" s="207" t="s">
        <v>3322</v>
      </c>
      <c r="F50" s="140">
        <v>0</v>
      </c>
      <c r="G50" s="489">
        <v>0</v>
      </c>
      <c r="H50" s="490"/>
      <c r="I50" s="140">
        <v>0</v>
      </c>
      <c r="J50" s="140">
        <v>0</v>
      </c>
      <c r="K50" s="140">
        <v>-9</v>
      </c>
      <c r="L50" s="140">
        <v>9</v>
      </c>
      <c r="M50" s="140">
        <v>0</v>
      </c>
      <c r="N50" s="148">
        <f t="shared" si="1"/>
        <v>0</v>
      </c>
      <c r="O50" s="232"/>
      <c r="P50" s="212"/>
    </row>
    <row r="51" spans="1:23" ht="15" customHeight="1">
      <c r="A51" s="551" t="s">
        <v>3263</v>
      </c>
      <c r="B51" s="546"/>
      <c r="C51" s="552">
        <v>43100</v>
      </c>
      <c r="D51" s="553"/>
      <c r="E51" s="207" t="s">
        <v>3321</v>
      </c>
      <c r="F51" s="165">
        <f>F21+F23+F35+F48+F49+F50</f>
        <v>7</v>
      </c>
      <c r="G51" s="492">
        <f>G21+G23+G35+G48+G49+G50</f>
        <v>0</v>
      </c>
      <c r="H51" s="493"/>
      <c r="I51" s="165">
        <f t="shared" ref="I51:N51" si="2">I21+I23+I35+I48+I49+I50</f>
        <v>0</v>
      </c>
      <c r="J51" s="165">
        <f t="shared" si="2"/>
        <v>0</v>
      </c>
      <c r="K51" s="165">
        <f t="shared" si="2"/>
        <v>2112</v>
      </c>
      <c r="L51" s="165">
        <f t="shared" si="2"/>
        <v>2367</v>
      </c>
      <c r="M51" s="165">
        <f t="shared" si="2"/>
        <v>0</v>
      </c>
      <c r="N51" s="165">
        <f t="shared" si="2"/>
        <v>4486</v>
      </c>
      <c r="O51" s="480"/>
      <c r="Q51" s="208"/>
      <c r="R51" s="208"/>
      <c r="S51" s="208"/>
      <c r="T51" s="208"/>
      <c r="U51" s="208"/>
      <c r="V51" s="208"/>
      <c r="W51" s="208"/>
    </row>
    <row r="52" spans="1:23" ht="36" customHeight="1">
      <c r="A52" s="392" t="s">
        <v>3320</v>
      </c>
      <c r="B52" s="393"/>
      <c r="C52" s="552" t="str">
        <f>Баланс!G33</f>
        <v>На 31.12.2017 г.</v>
      </c>
      <c r="D52" s="553"/>
      <c r="E52" s="207" t="s">
        <v>1017</v>
      </c>
      <c r="F52" s="230">
        <v>7</v>
      </c>
      <c r="G52" s="560">
        <f>IF(OR(Баланс!$I$2="I",Баланс!$I$2="II",Баланс!$I$2="III",Баланс!$I$2="IV"),0,G51)</f>
        <v>0</v>
      </c>
      <c r="H52" s="561"/>
      <c r="I52" s="231">
        <f>IF(OR(Баланс!$I$2="I",Баланс!$I$2="II",Баланс!$I$2="III",Баланс!$I$2="IV"),0,I51)</f>
        <v>0</v>
      </c>
      <c r="J52" s="230">
        <f>IF(OR(Баланс!$I$2="I",Баланс!$I$2="II",Баланс!$I$2="III",Баланс!$I$2="IV"),0,J51)</f>
        <v>0</v>
      </c>
      <c r="K52" s="230">
        <v>2112</v>
      </c>
      <c r="L52" s="230">
        <v>2367</v>
      </c>
      <c r="M52" s="230">
        <f>IF(OR(Баланс!$I$2="I",Баланс!$I$2="II",Баланс!$I$2="III",Баланс!$I$2="IV"),0,M51)</f>
        <v>0</v>
      </c>
      <c r="N52" s="229">
        <f>IF(OR(Баланс!$I$2="I",Баланс!$I$2="II",Баланс!$I$2="III",Баланс!$I$2="IV"),F52-G52-I52+J52+K52+L52+M52,N51)</f>
        <v>4486</v>
      </c>
      <c r="O52" s="480"/>
    </row>
    <row r="53" spans="1:23" ht="26.25" customHeight="1">
      <c r="A53" s="517" t="s">
        <v>3319</v>
      </c>
      <c r="B53" s="518"/>
      <c r="C53" s="518"/>
      <c r="D53" s="519"/>
      <c r="E53" s="211" t="s">
        <v>467</v>
      </c>
      <c r="F53" s="140">
        <v>0</v>
      </c>
      <c r="G53" s="489">
        <v>0</v>
      </c>
      <c r="H53" s="490"/>
      <c r="I53" s="140">
        <v>0</v>
      </c>
      <c r="J53" s="140">
        <v>0</v>
      </c>
      <c r="K53" s="140">
        <v>0</v>
      </c>
      <c r="L53" s="140">
        <v>0</v>
      </c>
      <c r="M53" s="140">
        <v>0</v>
      </c>
      <c r="N53" s="148">
        <f>SUM(F53:M53)</f>
        <v>0</v>
      </c>
      <c r="O53" s="208"/>
      <c r="P53" s="212"/>
    </row>
    <row r="54" spans="1:23" ht="25.5" customHeight="1">
      <c r="A54" s="551" t="s">
        <v>3318</v>
      </c>
      <c r="B54" s="546"/>
      <c r="C54" s="546"/>
      <c r="D54" s="547"/>
      <c r="E54" s="211" t="s">
        <v>3317</v>
      </c>
      <c r="F54" s="140">
        <v>0</v>
      </c>
      <c r="G54" s="489">
        <v>0</v>
      </c>
      <c r="H54" s="490"/>
      <c r="I54" s="140">
        <v>0</v>
      </c>
      <c r="J54" s="140">
        <v>0</v>
      </c>
      <c r="K54" s="140">
        <v>0</v>
      </c>
      <c r="L54" s="140"/>
      <c r="M54" s="140">
        <v>0</v>
      </c>
      <c r="N54" s="148">
        <f>SUM(F54:M54)</f>
        <v>0</v>
      </c>
      <c r="O54" s="216" t="str">
        <f>IF(O55&gt;0,"ВНИМАНИЕ!","")</f>
        <v/>
      </c>
      <c r="P54" s="212"/>
      <c r="Q54" s="123">
        <v>3</v>
      </c>
      <c r="R54" s="123">
        <v>4</v>
      </c>
      <c r="S54" s="123">
        <v>5</v>
      </c>
      <c r="T54" s="123">
        <v>6</v>
      </c>
      <c r="U54" s="123">
        <v>7</v>
      </c>
      <c r="V54" s="123">
        <v>8</v>
      </c>
      <c r="W54" s="123">
        <v>9</v>
      </c>
    </row>
    <row r="55" spans="1:23" ht="15" customHeight="1">
      <c r="A55" s="411" t="s">
        <v>3316</v>
      </c>
      <c r="B55" s="546"/>
      <c r="C55" s="546"/>
      <c r="D55" s="547"/>
      <c r="E55" s="506" t="s">
        <v>3315</v>
      </c>
      <c r="F55" s="478">
        <f>Баланс!$G$70</f>
        <v>7</v>
      </c>
      <c r="G55" s="562">
        <f>Баланс!$G$71</f>
        <v>0</v>
      </c>
      <c r="H55" s="563"/>
      <c r="I55" s="498">
        <f>Баланс!$G$72</f>
        <v>0</v>
      </c>
      <c r="J55" s="478">
        <f>Баланс!$G$73</f>
        <v>0</v>
      </c>
      <c r="K55" s="478">
        <f>Баланс!$G$74</f>
        <v>2112</v>
      </c>
      <c r="L55" s="478">
        <f>Баланс!$G$75</f>
        <v>2367</v>
      </c>
      <c r="M55" s="478">
        <f>Баланс!$G$76</f>
        <v>0</v>
      </c>
      <c r="N55" s="478">
        <f>F55-G55-I55+J55+K55+L55+M55</f>
        <v>4486</v>
      </c>
      <c r="O55" s="485">
        <f>IF(OR(Q56=1,R56=1,S56=1,T56=1,U56=1,V56=1,W56=1),"Желтая заливка ячейки означает, что сумма стр. 110, 120, 130  по данной графе не равна значению, перенесенному из графы 4 строк 410 - 470 Баланса!",0)</f>
        <v>0</v>
      </c>
      <c r="Q55" s="208">
        <f>F52+F53+F54</f>
        <v>7</v>
      </c>
      <c r="R55" s="209">
        <f>G53-G52+G54</f>
        <v>0</v>
      </c>
      <c r="S55" s="208">
        <f>I53-I52+I54</f>
        <v>0</v>
      </c>
      <c r="T55" s="208">
        <f>J52+J53+J54</f>
        <v>0</v>
      </c>
      <c r="U55" s="208">
        <f>K52+K53+K54</f>
        <v>2112</v>
      </c>
      <c r="V55" s="208">
        <f>L52+L53+L54</f>
        <v>2367</v>
      </c>
      <c r="W55" s="208">
        <f>M52+M53+M54</f>
        <v>0</v>
      </c>
    </row>
    <row r="56" spans="1:23" ht="15" customHeight="1">
      <c r="A56" s="543" t="str">
        <f>Баланс!G33</f>
        <v>На 31.12.2017 г.</v>
      </c>
      <c r="B56" s="544"/>
      <c r="C56" s="544"/>
      <c r="D56" s="545"/>
      <c r="E56" s="507"/>
      <c r="F56" s="479"/>
      <c r="G56" s="564"/>
      <c r="H56" s="565"/>
      <c r="I56" s="499"/>
      <c r="J56" s="479"/>
      <c r="K56" s="479"/>
      <c r="L56" s="479"/>
      <c r="M56" s="479"/>
      <c r="N56" s="479"/>
      <c r="O56" s="485"/>
      <c r="Q56" s="123">
        <f>IF(Q55&lt;&gt;F55,1,0)</f>
        <v>0</v>
      </c>
      <c r="R56" s="123">
        <f>IF(R55&lt;&gt;G55,1,0)</f>
        <v>0</v>
      </c>
      <c r="S56" s="123">
        <f>IF(S55&lt;&gt;I55,1,0)</f>
        <v>0</v>
      </c>
      <c r="T56" s="123">
        <f>IF(T55&lt;&gt;J55,1,0)</f>
        <v>0</v>
      </c>
      <c r="U56" s="123">
        <f>IF(U55&lt;&gt;K55,1,0)</f>
        <v>0</v>
      </c>
      <c r="V56" s="123">
        <f>IF(V55&lt;&gt;L55,1,0)</f>
        <v>0</v>
      </c>
      <c r="W56" s="123">
        <f>IF(W55&lt;&gt;M55,1,0)</f>
        <v>0</v>
      </c>
    </row>
    <row r="57" spans="1:23" ht="14.1" customHeight="1">
      <c r="A57" s="228" t="s">
        <v>3314</v>
      </c>
      <c r="B57" s="554" t="str">
        <f>CONCATENATE(G6," ","-"," ",I6," ",YEAR(J6)," года")</f>
        <v>январь - декабрь 2018 года</v>
      </c>
      <c r="C57" s="554"/>
      <c r="D57" s="555"/>
      <c r="E57" s="211"/>
      <c r="F57" s="163"/>
      <c r="G57" s="558"/>
      <c r="H57" s="559"/>
      <c r="I57" s="163"/>
      <c r="J57" s="163"/>
      <c r="K57" s="227"/>
      <c r="L57" s="227"/>
      <c r="M57" s="227"/>
      <c r="N57" s="226"/>
    </row>
    <row r="58" spans="1:23" ht="25.5" customHeight="1">
      <c r="A58" s="548" t="s">
        <v>3313</v>
      </c>
      <c r="B58" s="549"/>
      <c r="C58" s="549"/>
      <c r="D58" s="550"/>
      <c r="E58" s="222" t="s">
        <v>3312</v>
      </c>
      <c r="F58" s="225">
        <f>SUM(F59:F68)</f>
        <v>0</v>
      </c>
      <c r="G58" s="522">
        <f>SUM(G59:H68)</f>
        <v>0</v>
      </c>
      <c r="H58" s="523"/>
      <c r="I58" s="225">
        <f>SUM(I59:I68)</f>
        <v>0</v>
      </c>
      <c r="J58" s="225">
        <f>SUM(J59:J68)</f>
        <v>0</v>
      </c>
      <c r="K58" s="225" t="s">
        <v>3311</v>
      </c>
      <c r="L58" s="225">
        <f>SUM(L59:L68)</f>
        <v>0</v>
      </c>
      <c r="M58" s="225">
        <f>SUM(M59:M68)</f>
        <v>0</v>
      </c>
      <c r="N58" s="225"/>
      <c r="O58" s="224"/>
    </row>
    <row r="59" spans="1:23" ht="12.95" customHeight="1">
      <c r="A59" s="514" t="s">
        <v>3295</v>
      </c>
      <c r="B59" s="515"/>
      <c r="C59" s="515"/>
      <c r="D59" s="516"/>
      <c r="E59" s="211"/>
      <c r="F59" s="472">
        <v>0</v>
      </c>
      <c r="G59" s="494">
        <v>0</v>
      </c>
      <c r="H59" s="495"/>
      <c r="I59" s="472">
        <v>0</v>
      </c>
      <c r="J59" s="472">
        <v>0</v>
      </c>
      <c r="K59" s="472">
        <v>0</v>
      </c>
      <c r="L59" s="472">
        <v>0</v>
      </c>
      <c r="M59" s="472">
        <v>0</v>
      </c>
      <c r="N59" s="478">
        <f>SUM(F59:M60)</f>
        <v>0</v>
      </c>
    </row>
    <row r="60" spans="1:23" ht="12.95" customHeight="1">
      <c r="A60" s="537" t="s">
        <v>3310</v>
      </c>
      <c r="B60" s="538"/>
      <c r="C60" s="538"/>
      <c r="D60" s="539"/>
      <c r="E60" s="222" t="s">
        <v>489</v>
      </c>
      <c r="F60" s="473"/>
      <c r="G60" s="496"/>
      <c r="H60" s="497"/>
      <c r="I60" s="473"/>
      <c r="J60" s="473"/>
      <c r="K60" s="473"/>
      <c r="L60" s="473"/>
      <c r="M60" s="473"/>
      <c r="N60" s="479"/>
      <c r="O60" s="223" t="str">
        <f>IF(OR(O62&gt;0,O61&gt;0),"ВНИМАНИЕ!","")</f>
        <v>ВНИМАНИЕ!</v>
      </c>
    </row>
    <row r="61" spans="1:23" ht="27" customHeight="1">
      <c r="A61" s="511" t="s">
        <v>3292</v>
      </c>
      <c r="B61" s="512"/>
      <c r="C61" s="512"/>
      <c r="D61" s="513"/>
      <c r="E61" s="211" t="s">
        <v>492</v>
      </c>
      <c r="F61" s="143">
        <v>0</v>
      </c>
      <c r="G61" s="489">
        <v>0</v>
      </c>
      <c r="H61" s="490"/>
      <c r="I61" s="143">
        <v>0</v>
      </c>
      <c r="J61" s="143">
        <v>0</v>
      </c>
      <c r="K61" s="143"/>
      <c r="L61" s="143">
        <v>0</v>
      </c>
      <c r="M61" s="143">
        <v>0</v>
      </c>
      <c r="N61" s="210">
        <f t="shared" ref="N61:N68" si="3">SUM(F61:M61)</f>
        <v>0</v>
      </c>
      <c r="O61" s="208" t="str">
        <f>IF(ABS($K$61)-ABS($K$72)=ABS(Прил.2!$G$58),0,"разность стр.152 гр. 7 и стр. 162 гр. 7 не равна стр. 220 гр.3 Приложения 2!")</f>
        <v>разность стр.152 гр. 7 и стр. 162 гр. 7 не равна стр. 220 гр.3 Приложения 2!</v>
      </c>
    </row>
    <row r="62" spans="1:23" ht="37.5" customHeight="1">
      <c r="A62" s="511" t="s">
        <v>3309</v>
      </c>
      <c r="B62" s="512"/>
      <c r="C62" s="512"/>
      <c r="D62" s="513"/>
      <c r="E62" s="211" t="s">
        <v>3308</v>
      </c>
      <c r="F62" s="140">
        <v>0</v>
      </c>
      <c r="G62" s="489">
        <v>0</v>
      </c>
      <c r="H62" s="490"/>
      <c r="I62" s="140">
        <v>0</v>
      </c>
      <c r="J62" s="140">
        <v>0</v>
      </c>
      <c r="K62" s="140">
        <v>0</v>
      </c>
      <c r="L62" s="140">
        <v>0</v>
      </c>
      <c r="M62" s="140">
        <v>0</v>
      </c>
      <c r="N62" s="210">
        <f t="shared" si="3"/>
        <v>0</v>
      </c>
      <c r="O62" s="208"/>
    </row>
    <row r="63" spans="1:23" ht="12.95" customHeight="1">
      <c r="A63" s="511" t="s">
        <v>3307</v>
      </c>
      <c r="B63" s="512"/>
      <c r="C63" s="512"/>
      <c r="D63" s="513"/>
      <c r="E63" s="211" t="s">
        <v>3306</v>
      </c>
      <c r="F63" s="140">
        <v>0</v>
      </c>
      <c r="G63" s="489">
        <v>0</v>
      </c>
      <c r="H63" s="490"/>
      <c r="I63" s="140">
        <v>0</v>
      </c>
      <c r="J63" s="140">
        <v>0</v>
      </c>
      <c r="K63" s="140">
        <v>0</v>
      </c>
      <c r="L63" s="140">
        <v>0</v>
      </c>
      <c r="M63" s="140">
        <v>0</v>
      </c>
      <c r="N63" s="210">
        <f t="shared" si="3"/>
        <v>0</v>
      </c>
      <c r="O63" s="482" t="s">
        <v>3305</v>
      </c>
    </row>
    <row r="64" spans="1:23" ht="25.5" customHeight="1">
      <c r="A64" s="511" t="s">
        <v>3304</v>
      </c>
      <c r="B64" s="512"/>
      <c r="C64" s="512"/>
      <c r="D64" s="513"/>
      <c r="E64" s="211" t="s">
        <v>3303</v>
      </c>
      <c r="F64" s="140">
        <v>0</v>
      </c>
      <c r="G64" s="489">
        <v>0</v>
      </c>
      <c r="H64" s="490"/>
      <c r="I64" s="140">
        <v>0</v>
      </c>
      <c r="J64" s="140">
        <v>0</v>
      </c>
      <c r="K64" s="140">
        <v>0</v>
      </c>
      <c r="L64" s="140">
        <v>0</v>
      </c>
      <c r="M64" s="140">
        <v>0</v>
      </c>
      <c r="N64" s="210">
        <f t="shared" si="3"/>
        <v>0</v>
      </c>
      <c r="O64" s="484"/>
    </row>
    <row r="65" spans="1:18" ht="38.25" customHeight="1">
      <c r="A65" s="511" t="s">
        <v>3302</v>
      </c>
      <c r="B65" s="512"/>
      <c r="C65" s="512"/>
      <c r="D65" s="513"/>
      <c r="E65" s="211" t="s">
        <v>3301</v>
      </c>
      <c r="F65" s="140">
        <v>0</v>
      </c>
      <c r="G65" s="489">
        <v>0</v>
      </c>
      <c r="H65" s="490"/>
      <c r="I65" s="140">
        <v>0</v>
      </c>
      <c r="J65" s="140">
        <v>0</v>
      </c>
      <c r="K65" s="140">
        <v>0</v>
      </c>
      <c r="L65" s="140">
        <v>0</v>
      </c>
      <c r="M65" s="140">
        <v>0</v>
      </c>
      <c r="N65" s="210">
        <f t="shared" si="3"/>
        <v>0</v>
      </c>
      <c r="O65" s="484"/>
    </row>
    <row r="66" spans="1:18" ht="12.95" customHeight="1">
      <c r="A66" s="511" t="s">
        <v>3282</v>
      </c>
      <c r="B66" s="512"/>
      <c r="C66" s="512"/>
      <c r="D66" s="513"/>
      <c r="E66" s="211" t="s">
        <v>3300</v>
      </c>
      <c r="F66" s="140">
        <v>0</v>
      </c>
      <c r="G66" s="489">
        <v>0</v>
      </c>
      <c r="H66" s="490"/>
      <c r="I66" s="140">
        <v>0</v>
      </c>
      <c r="J66" s="140">
        <v>0</v>
      </c>
      <c r="K66" s="140">
        <v>0</v>
      </c>
      <c r="L66" s="140">
        <v>0</v>
      </c>
      <c r="M66" s="140">
        <v>0</v>
      </c>
      <c r="N66" s="210">
        <f t="shared" si="3"/>
        <v>0</v>
      </c>
      <c r="O66" s="484"/>
    </row>
    <row r="67" spans="1:18" ht="12.95" customHeight="1">
      <c r="A67" s="508"/>
      <c r="B67" s="509"/>
      <c r="C67" s="509"/>
      <c r="D67" s="510"/>
      <c r="E67" s="211" t="s">
        <v>3299</v>
      </c>
      <c r="F67" s="140">
        <v>0</v>
      </c>
      <c r="G67" s="489">
        <v>0</v>
      </c>
      <c r="H67" s="490"/>
      <c r="I67" s="140">
        <v>0</v>
      </c>
      <c r="J67" s="140">
        <v>0</v>
      </c>
      <c r="K67" s="140">
        <v>0</v>
      </c>
      <c r="L67" s="140">
        <v>0</v>
      </c>
      <c r="M67" s="140">
        <v>0</v>
      </c>
      <c r="N67" s="210">
        <f t="shared" si="3"/>
        <v>0</v>
      </c>
      <c r="O67" s="484"/>
    </row>
    <row r="68" spans="1:18" ht="12.95" customHeight="1">
      <c r="A68" s="508"/>
      <c r="B68" s="509"/>
      <c r="C68" s="509"/>
      <c r="D68" s="510"/>
      <c r="E68" s="211" t="s">
        <v>3298</v>
      </c>
      <c r="F68" s="140">
        <v>0</v>
      </c>
      <c r="G68" s="489">
        <v>0</v>
      </c>
      <c r="H68" s="490"/>
      <c r="I68" s="140">
        <v>0</v>
      </c>
      <c r="J68" s="140">
        <v>0</v>
      </c>
      <c r="K68" s="140">
        <v>0</v>
      </c>
      <c r="L68" s="140">
        <v>0</v>
      </c>
      <c r="M68" s="140">
        <v>0</v>
      </c>
      <c r="N68" s="210">
        <f t="shared" si="3"/>
        <v>0</v>
      </c>
      <c r="O68" s="484"/>
    </row>
    <row r="69" spans="1:18" ht="26.25" customHeight="1">
      <c r="A69" s="517" t="s">
        <v>3297</v>
      </c>
      <c r="B69" s="518"/>
      <c r="C69" s="518"/>
      <c r="D69" s="519"/>
      <c r="E69" s="211" t="s">
        <v>3296</v>
      </c>
      <c r="F69" s="148">
        <f>SUM(F70:F79)</f>
        <v>0</v>
      </c>
      <c r="G69" s="492">
        <f>SUM(G70:H79)</f>
        <v>0</v>
      </c>
      <c r="H69" s="493"/>
      <c r="I69" s="148">
        <f>SUM(I70:I79)</f>
        <v>0</v>
      </c>
      <c r="J69" s="148">
        <f>SUM(J70:J79)</f>
        <v>0</v>
      </c>
      <c r="K69" s="148">
        <v>-3</v>
      </c>
      <c r="L69" s="148">
        <v>-576</v>
      </c>
      <c r="M69" s="148">
        <f>SUM(M70:M79)</f>
        <v>0</v>
      </c>
      <c r="N69" s="148">
        <v>-579</v>
      </c>
    </row>
    <row r="70" spans="1:18" ht="12.95" customHeight="1">
      <c r="A70" s="514" t="s">
        <v>3295</v>
      </c>
      <c r="B70" s="515"/>
      <c r="C70" s="515"/>
      <c r="D70" s="516"/>
      <c r="E70" s="211"/>
      <c r="F70" s="472">
        <v>0</v>
      </c>
      <c r="G70" s="494">
        <v>0</v>
      </c>
      <c r="H70" s="495"/>
      <c r="I70" s="472">
        <v>0</v>
      </c>
      <c r="J70" s="472">
        <v>0</v>
      </c>
      <c r="K70" s="472">
        <v>0</v>
      </c>
      <c r="L70" s="472">
        <v>-277</v>
      </c>
      <c r="M70" s="472">
        <v>0</v>
      </c>
      <c r="N70" s="478">
        <f>SUM(F70:M71)</f>
        <v>-277</v>
      </c>
      <c r="O70" s="482" t="s">
        <v>3294</v>
      </c>
    </row>
    <row r="71" spans="1:18" ht="12.95" customHeight="1">
      <c r="A71" s="537" t="s">
        <v>3293</v>
      </c>
      <c r="B71" s="538"/>
      <c r="C71" s="538"/>
      <c r="D71" s="539"/>
      <c r="E71" s="222" t="s">
        <v>1107</v>
      </c>
      <c r="F71" s="473"/>
      <c r="G71" s="496"/>
      <c r="H71" s="497"/>
      <c r="I71" s="473"/>
      <c r="J71" s="473"/>
      <c r="K71" s="473"/>
      <c r="L71" s="473"/>
      <c r="M71" s="473"/>
      <c r="N71" s="479"/>
      <c r="O71" s="483"/>
    </row>
    <row r="72" spans="1:18" ht="27" customHeight="1">
      <c r="A72" s="511" t="s">
        <v>3292</v>
      </c>
      <c r="B72" s="512"/>
      <c r="C72" s="512"/>
      <c r="D72" s="513"/>
      <c r="E72" s="211" t="s">
        <v>1111</v>
      </c>
      <c r="F72" s="143">
        <v>0</v>
      </c>
      <c r="G72" s="489">
        <v>0</v>
      </c>
      <c r="H72" s="490"/>
      <c r="I72" s="143">
        <v>0</v>
      </c>
      <c r="J72" s="143">
        <v>0</v>
      </c>
      <c r="K72" s="143">
        <v>-3</v>
      </c>
      <c r="L72" s="143">
        <v>0</v>
      </c>
      <c r="M72" s="143">
        <v>0</v>
      </c>
      <c r="N72" s="210">
        <f t="shared" ref="N72:N79" si="4">SUM(F72:M72)</f>
        <v>-3</v>
      </c>
      <c r="O72" s="483"/>
    </row>
    <row r="73" spans="1:18" ht="38.25" customHeight="1">
      <c r="A73" s="511" t="s">
        <v>3291</v>
      </c>
      <c r="B73" s="512"/>
      <c r="C73" s="512"/>
      <c r="D73" s="513"/>
      <c r="E73" s="211" t="s">
        <v>3290</v>
      </c>
      <c r="F73" s="140">
        <v>0</v>
      </c>
      <c r="G73" s="489">
        <v>0</v>
      </c>
      <c r="H73" s="490"/>
      <c r="I73" s="140">
        <v>0</v>
      </c>
      <c r="J73" s="140">
        <v>0</v>
      </c>
      <c r="K73" s="140">
        <v>0</v>
      </c>
      <c r="L73" s="140"/>
      <c r="M73" s="140">
        <v>0</v>
      </c>
      <c r="N73" s="210">
        <f t="shared" si="4"/>
        <v>0</v>
      </c>
      <c r="O73" s="483"/>
    </row>
    <row r="74" spans="1:18" ht="27" customHeight="1">
      <c r="A74" s="511" t="s">
        <v>3289</v>
      </c>
      <c r="B74" s="512"/>
      <c r="C74" s="512"/>
      <c r="D74" s="513"/>
      <c r="E74" s="211" t="s">
        <v>3288</v>
      </c>
      <c r="F74" s="140">
        <v>0</v>
      </c>
      <c r="G74" s="489">
        <v>0</v>
      </c>
      <c r="H74" s="490"/>
      <c r="I74" s="140">
        <v>0</v>
      </c>
      <c r="J74" s="140">
        <v>0</v>
      </c>
      <c r="K74" s="140">
        <v>0</v>
      </c>
      <c r="L74" s="140">
        <v>0</v>
      </c>
      <c r="M74" s="140">
        <v>0</v>
      </c>
      <c r="N74" s="210">
        <f t="shared" si="4"/>
        <v>0</v>
      </c>
      <c r="O74" s="483"/>
    </row>
    <row r="75" spans="1:18" ht="25.5" customHeight="1">
      <c r="A75" s="511" t="s">
        <v>3287</v>
      </c>
      <c r="B75" s="512"/>
      <c r="C75" s="512"/>
      <c r="D75" s="513"/>
      <c r="E75" s="211" t="s">
        <v>3286</v>
      </c>
      <c r="F75" s="140">
        <v>0</v>
      </c>
      <c r="G75" s="489">
        <v>0</v>
      </c>
      <c r="H75" s="490"/>
      <c r="I75" s="140">
        <v>0</v>
      </c>
      <c r="J75" s="140">
        <v>0</v>
      </c>
      <c r="K75" s="140">
        <v>0</v>
      </c>
      <c r="L75" s="140">
        <v>0</v>
      </c>
      <c r="M75" s="140">
        <v>0</v>
      </c>
      <c r="N75" s="210">
        <f t="shared" si="4"/>
        <v>0</v>
      </c>
      <c r="O75" s="482" t="s">
        <v>3285</v>
      </c>
    </row>
    <row r="76" spans="1:18" ht="36.75" customHeight="1">
      <c r="A76" s="511" t="s">
        <v>3284</v>
      </c>
      <c r="B76" s="512"/>
      <c r="C76" s="512"/>
      <c r="D76" s="513"/>
      <c r="E76" s="211" t="s">
        <v>3283</v>
      </c>
      <c r="F76" s="140">
        <v>0</v>
      </c>
      <c r="G76" s="489">
        <v>0</v>
      </c>
      <c r="H76" s="490"/>
      <c r="I76" s="140">
        <v>0</v>
      </c>
      <c r="J76" s="140">
        <v>0</v>
      </c>
      <c r="K76" s="140">
        <v>0</v>
      </c>
      <c r="L76" s="140">
        <v>-299</v>
      </c>
      <c r="M76" s="140">
        <v>0</v>
      </c>
      <c r="N76" s="210">
        <f t="shared" si="4"/>
        <v>-299</v>
      </c>
      <c r="O76" s="483"/>
    </row>
    <row r="77" spans="1:18" ht="12.95" customHeight="1">
      <c r="A77" s="511" t="s">
        <v>3282</v>
      </c>
      <c r="B77" s="512"/>
      <c r="C77" s="512"/>
      <c r="D77" s="513"/>
      <c r="E77" s="211" t="s">
        <v>3281</v>
      </c>
      <c r="F77" s="140">
        <v>0</v>
      </c>
      <c r="G77" s="489">
        <v>0</v>
      </c>
      <c r="H77" s="490"/>
      <c r="I77" s="140">
        <v>0</v>
      </c>
      <c r="J77" s="140">
        <v>0</v>
      </c>
      <c r="K77" s="140">
        <v>0</v>
      </c>
      <c r="L77" s="140">
        <v>0</v>
      </c>
      <c r="M77" s="140">
        <v>0</v>
      </c>
      <c r="N77" s="210">
        <f t="shared" si="4"/>
        <v>0</v>
      </c>
      <c r="O77" s="483"/>
      <c r="P77" s="212"/>
    </row>
    <row r="78" spans="1:18" ht="12.95" customHeight="1">
      <c r="A78" s="508"/>
      <c r="B78" s="509"/>
      <c r="C78" s="509"/>
      <c r="D78" s="510"/>
      <c r="E78" s="211" t="s">
        <v>3280</v>
      </c>
      <c r="F78" s="140">
        <v>0</v>
      </c>
      <c r="G78" s="489">
        <v>0</v>
      </c>
      <c r="H78" s="490"/>
      <c r="I78" s="140">
        <v>0</v>
      </c>
      <c r="J78" s="140">
        <v>0</v>
      </c>
      <c r="K78" s="140">
        <v>0</v>
      </c>
      <c r="L78" s="140">
        <v>0</v>
      </c>
      <c r="M78" s="140">
        <v>0</v>
      </c>
      <c r="N78" s="210">
        <f t="shared" si="4"/>
        <v>0</v>
      </c>
      <c r="O78" s="220"/>
      <c r="P78" s="212"/>
    </row>
    <row r="79" spans="1:18" ht="12.95" customHeight="1">
      <c r="A79" s="508"/>
      <c r="B79" s="509"/>
      <c r="C79" s="509"/>
      <c r="D79" s="510"/>
      <c r="E79" s="221" t="s">
        <v>3279</v>
      </c>
      <c r="F79" s="140">
        <v>0</v>
      </c>
      <c r="G79" s="489">
        <v>0</v>
      </c>
      <c r="H79" s="490"/>
      <c r="I79" s="140">
        <v>0</v>
      </c>
      <c r="J79" s="140">
        <v>0</v>
      </c>
      <c r="K79" s="140">
        <v>0</v>
      </c>
      <c r="L79" s="140">
        <v>0</v>
      </c>
      <c r="M79" s="140">
        <v>0</v>
      </c>
      <c r="N79" s="210">
        <f t="shared" si="4"/>
        <v>0</v>
      </c>
      <c r="O79" s="220"/>
      <c r="P79" s="212"/>
    </row>
    <row r="80" spans="1:18" ht="69" customHeight="1">
      <c r="A80" s="395" t="s">
        <v>3278</v>
      </c>
      <c r="B80" s="396"/>
      <c r="C80" s="396"/>
      <c r="D80" s="397"/>
      <c r="E80" s="219" t="s">
        <v>9</v>
      </c>
      <c r="F80" s="218" t="s">
        <v>3277</v>
      </c>
      <c r="G80" s="395" t="s">
        <v>3276</v>
      </c>
      <c r="H80" s="397"/>
      <c r="I80" s="218" t="s">
        <v>3275</v>
      </c>
      <c r="J80" s="218" t="s">
        <v>3274</v>
      </c>
      <c r="K80" s="218" t="s">
        <v>3273</v>
      </c>
      <c r="L80" s="218" t="s">
        <v>3272</v>
      </c>
      <c r="M80" s="217" t="s">
        <v>704</v>
      </c>
      <c r="N80" s="159" t="s">
        <v>3271</v>
      </c>
      <c r="O80" s="216" t="e">
        <f>IF(O82&gt;0,"ВНИМАНИЕ!","")</f>
        <v>#VALUE!</v>
      </c>
      <c r="P80" s="212"/>
      <c r="Q80" s="212"/>
      <c r="R80" s="212"/>
    </row>
    <row r="81" spans="1:27" s="213" customFormat="1" ht="11.25" customHeight="1">
      <c r="A81" s="500">
        <v>1</v>
      </c>
      <c r="B81" s="533"/>
      <c r="C81" s="533"/>
      <c r="D81" s="501"/>
      <c r="E81" s="215">
        <v>2</v>
      </c>
      <c r="F81" s="170">
        <v>3</v>
      </c>
      <c r="G81" s="500">
        <v>4</v>
      </c>
      <c r="H81" s="501"/>
      <c r="I81" s="170">
        <v>5</v>
      </c>
      <c r="J81" s="170">
        <v>6</v>
      </c>
      <c r="K81" s="139">
        <v>7</v>
      </c>
      <c r="L81" s="139" t="s">
        <v>3270</v>
      </c>
      <c r="M81" s="139">
        <v>9</v>
      </c>
      <c r="N81" s="139">
        <v>10</v>
      </c>
      <c r="O81" s="206"/>
      <c r="P81" s="214"/>
      <c r="Q81" s="212"/>
      <c r="R81" s="212"/>
      <c r="S81" s="214"/>
      <c r="T81" s="214"/>
      <c r="U81" s="214"/>
      <c r="V81" s="214"/>
      <c r="W81" s="214"/>
      <c r="X81" s="214"/>
      <c r="Y81" s="214"/>
    </row>
    <row r="82" spans="1:27" ht="12.95" customHeight="1">
      <c r="A82" s="517" t="s">
        <v>3269</v>
      </c>
      <c r="B82" s="518"/>
      <c r="C82" s="518"/>
      <c r="D82" s="519"/>
      <c r="E82" s="211" t="s">
        <v>3268</v>
      </c>
      <c r="F82" s="140">
        <v>0</v>
      </c>
      <c r="G82" s="489">
        <v>0</v>
      </c>
      <c r="H82" s="490"/>
      <c r="I82" s="140">
        <v>0</v>
      </c>
      <c r="J82" s="140">
        <v>0</v>
      </c>
      <c r="K82" s="140">
        <v>0</v>
      </c>
      <c r="L82" s="140">
        <v>0</v>
      </c>
      <c r="M82" s="140">
        <v>0</v>
      </c>
      <c r="N82" s="210">
        <f>SUM(F82:M82)</f>
        <v>0</v>
      </c>
      <c r="O82" s="480" t="e">
        <f>IF(OR(Q85=1,R85=1,S85=1,T85=1,U85=1,V85=1,W85=1),"Желтая заливка ячейки означает, что сумма стр. 140, 150, 160, 170, 180, 190 по данной графе не равна значению, перенесенному из графы 3 строк 410 - 470 Баланса!",0)</f>
        <v>#VALUE!</v>
      </c>
      <c r="Q82" s="212"/>
      <c r="R82" s="212"/>
    </row>
    <row r="83" spans="1:27" ht="12.95" customHeight="1">
      <c r="A83" s="517" t="s">
        <v>3267</v>
      </c>
      <c r="B83" s="518"/>
      <c r="C83" s="518"/>
      <c r="D83" s="519"/>
      <c r="E83" s="211" t="s">
        <v>3266</v>
      </c>
      <c r="F83" s="140">
        <v>0</v>
      </c>
      <c r="G83" s="489">
        <v>0</v>
      </c>
      <c r="H83" s="490"/>
      <c r="I83" s="140">
        <v>0</v>
      </c>
      <c r="J83" s="140"/>
      <c r="K83" s="140">
        <v>0</v>
      </c>
      <c r="L83" s="140"/>
      <c r="M83" s="140">
        <v>0</v>
      </c>
      <c r="N83" s="210">
        <f>SUM(F83:M83)</f>
        <v>0</v>
      </c>
      <c r="O83" s="480"/>
      <c r="Q83" s="123">
        <v>3</v>
      </c>
      <c r="R83" s="123">
        <v>4</v>
      </c>
      <c r="S83" s="123">
        <v>5</v>
      </c>
      <c r="T83" s="123">
        <v>6</v>
      </c>
      <c r="U83" s="123">
        <v>7</v>
      </c>
      <c r="V83" s="123">
        <v>8</v>
      </c>
      <c r="W83" s="123">
        <v>9</v>
      </c>
    </row>
    <row r="84" spans="1:27" ht="12.95" customHeight="1">
      <c r="A84" s="517" t="s">
        <v>3265</v>
      </c>
      <c r="B84" s="518"/>
      <c r="C84" s="518"/>
      <c r="D84" s="519"/>
      <c r="E84" s="211" t="s">
        <v>3264</v>
      </c>
      <c r="F84" s="140">
        <v>0</v>
      </c>
      <c r="G84" s="489">
        <v>0</v>
      </c>
      <c r="H84" s="490"/>
      <c r="I84" s="140">
        <v>0</v>
      </c>
      <c r="J84" s="140">
        <v>0</v>
      </c>
      <c r="K84" s="140"/>
      <c r="L84" s="140"/>
      <c r="M84" s="140">
        <v>0</v>
      </c>
      <c r="N84" s="210">
        <f>SUM(F84:M84)</f>
        <v>0</v>
      </c>
      <c r="O84" s="480"/>
      <c r="Q84" s="208">
        <f>F55+F58+F69+F82+F83+F84</f>
        <v>7</v>
      </c>
      <c r="R84" s="209">
        <f>G58+G69+G82+G83+G84-G55</f>
        <v>0</v>
      </c>
      <c r="S84" s="208">
        <f>I58+I69+I82+I83+I84-I55</f>
        <v>0</v>
      </c>
      <c r="T84" s="208">
        <f>J55+J58+J69+J82+J83+J84</f>
        <v>0</v>
      </c>
      <c r="U84" s="208" t="e">
        <f>K55+K58+K69+K82+K83+K84</f>
        <v>#VALUE!</v>
      </c>
      <c r="V84" s="208">
        <f>L55+L58+L69+L82+L83+L84</f>
        <v>1791</v>
      </c>
      <c r="W84" s="208">
        <f>M55+M58+M69+M82+M83+M84</f>
        <v>0</v>
      </c>
    </row>
    <row r="85" spans="1:27" ht="12.95" customHeight="1">
      <c r="A85" s="517" t="s">
        <v>3263</v>
      </c>
      <c r="B85" s="518"/>
      <c r="C85" s="552">
        <f>Баланс!K5</f>
        <v>43373</v>
      </c>
      <c r="D85" s="553"/>
      <c r="E85" s="207" t="s">
        <v>3262</v>
      </c>
      <c r="F85" s="148">
        <f>Баланс!$F$70</f>
        <v>7</v>
      </c>
      <c r="G85" s="492">
        <f>-Баланс!$F$71</f>
        <v>0</v>
      </c>
      <c r="H85" s="493"/>
      <c r="I85" s="148">
        <f>-Баланс!$F$72</f>
        <v>0</v>
      </c>
      <c r="J85" s="148">
        <f>Баланс!$F$73</f>
        <v>0</v>
      </c>
      <c r="K85" s="148">
        <f>Баланс!$F$74</f>
        <v>2109</v>
      </c>
      <c r="L85" s="148">
        <f>Баланс!$F$75</f>
        <v>1791</v>
      </c>
      <c r="M85" s="148">
        <f>Баланс!$F$76</f>
        <v>0</v>
      </c>
      <c r="N85" s="148">
        <f>F85+G85+I85+J85+K85+L85+M85</f>
        <v>3907</v>
      </c>
      <c r="O85" s="206"/>
      <c r="Q85" s="123">
        <f>IF(Q84&lt;&gt;F85,1,0)</f>
        <v>0</v>
      </c>
      <c r="R85" s="123">
        <f>IF(R84&lt;&gt;G85,1,0)</f>
        <v>0</v>
      </c>
      <c r="S85" s="123">
        <f>IF(S84&lt;&gt;I85,1,0)</f>
        <v>0</v>
      </c>
      <c r="T85" s="123">
        <f>IF(T84&lt;&gt;J85,1,0)</f>
        <v>0</v>
      </c>
      <c r="U85" s="123" t="e">
        <f>IF(U84&lt;&gt;K85,1,0)</f>
        <v>#VALUE!</v>
      </c>
      <c r="V85" s="123">
        <f>IF(V84&lt;&gt;L85,1,0)</f>
        <v>0</v>
      </c>
      <c r="W85" s="123">
        <f>IF(W84&lt;&gt;M85,1,0)</f>
        <v>0</v>
      </c>
    </row>
    <row r="86" spans="1:27" ht="51" customHeight="1">
      <c r="A86" s="205"/>
      <c r="B86" s="205"/>
      <c r="C86" s="205"/>
      <c r="D86" s="205"/>
      <c r="E86" s="204"/>
      <c r="F86" s="203"/>
      <c r="G86" s="203"/>
      <c r="H86" s="203"/>
      <c r="I86" s="203"/>
      <c r="J86" s="203"/>
      <c r="K86" s="202"/>
      <c r="L86" s="202"/>
      <c r="M86" s="202"/>
      <c r="N86" s="202"/>
      <c r="O86" s="201"/>
    </row>
    <row r="87" spans="1:27" s="115" customFormat="1" ht="9.9499999999999993" customHeight="1">
      <c r="A87" s="557" t="s">
        <v>71</v>
      </c>
      <c r="B87" s="557"/>
      <c r="C87" s="557"/>
      <c r="D87" s="460"/>
      <c r="E87" s="460"/>
      <c r="F87" s="132"/>
      <c r="G87" s="132"/>
      <c r="H87" s="132"/>
      <c r="I87" s="132"/>
      <c r="J87" s="132"/>
      <c r="K87" s="132"/>
      <c r="L87" s="491" t="str">
        <f>Баланс!F107</f>
        <v>В.В.Чулкин</v>
      </c>
      <c r="M87" s="491"/>
      <c r="N87" s="491"/>
      <c r="P87" s="116"/>
      <c r="Q87" s="116"/>
      <c r="R87" s="116"/>
      <c r="S87" s="116"/>
      <c r="T87" s="116"/>
      <c r="U87" s="116"/>
      <c r="V87" s="116"/>
      <c r="W87" s="116"/>
      <c r="X87" s="116"/>
      <c r="Y87" s="116"/>
      <c r="Z87" s="117"/>
      <c r="AA87" s="117"/>
    </row>
    <row r="88" spans="1:27" s="115" customFormat="1" ht="9.9499999999999993" customHeight="1">
      <c r="A88" s="132"/>
      <c r="B88" s="132"/>
      <c r="C88" s="132"/>
      <c r="D88" s="461" t="s">
        <v>260</v>
      </c>
      <c r="E88" s="461"/>
      <c r="F88" s="132"/>
      <c r="G88" s="132"/>
      <c r="H88" s="132"/>
      <c r="I88" s="132"/>
      <c r="J88" s="132"/>
      <c r="K88" s="132"/>
      <c r="L88" s="458" t="s">
        <v>3141</v>
      </c>
      <c r="M88" s="458"/>
      <c r="N88" s="458"/>
      <c r="P88" s="116"/>
      <c r="Q88" s="116"/>
      <c r="R88" s="116"/>
      <c r="S88" s="116"/>
      <c r="T88" s="116"/>
      <c r="U88" s="116"/>
      <c r="V88" s="116"/>
      <c r="W88" s="116"/>
      <c r="X88" s="116"/>
      <c r="Y88" s="116"/>
      <c r="Z88" s="117"/>
      <c r="AA88" s="117"/>
    </row>
    <row r="89" spans="1:27" s="115" customFormat="1" ht="9.9499999999999993" customHeight="1">
      <c r="A89" s="557" t="s">
        <v>70</v>
      </c>
      <c r="B89" s="557"/>
      <c r="C89" s="557"/>
      <c r="D89" s="460"/>
      <c r="E89" s="460"/>
      <c r="F89" s="132"/>
      <c r="G89" s="132"/>
      <c r="H89" s="132"/>
      <c r="I89" s="132"/>
      <c r="J89" s="132"/>
      <c r="K89" s="132"/>
      <c r="L89" s="491" t="str">
        <f>Баланс!F110</f>
        <v>М.М.Тимошко</v>
      </c>
      <c r="M89" s="491"/>
      <c r="N89" s="491"/>
      <c r="P89" s="116"/>
      <c r="Q89" s="116"/>
      <c r="R89" s="116"/>
      <c r="S89" s="116"/>
      <c r="T89" s="116"/>
      <c r="U89" s="116"/>
      <c r="V89" s="116"/>
      <c r="W89" s="116"/>
      <c r="X89" s="116"/>
      <c r="Y89" s="116"/>
      <c r="Z89" s="117"/>
      <c r="AA89" s="117"/>
    </row>
    <row r="90" spans="1:27" s="115" customFormat="1" ht="9.9499999999999993" customHeight="1">
      <c r="A90" s="132"/>
      <c r="B90" s="132"/>
      <c r="C90" s="132"/>
      <c r="D90" s="461" t="s">
        <v>260</v>
      </c>
      <c r="E90" s="461"/>
      <c r="F90" s="132"/>
      <c r="G90" s="132"/>
      <c r="H90" s="132"/>
      <c r="I90" s="132"/>
      <c r="J90" s="132"/>
      <c r="K90" s="132"/>
      <c r="L90" s="458" t="s">
        <v>3141</v>
      </c>
      <c r="M90" s="458"/>
      <c r="N90" s="458"/>
      <c r="P90" s="116"/>
      <c r="Q90" s="116"/>
      <c r="R90" s="116"/>
      <c r="S90" s="116"/>
      <c r="T90" s="116"/>
      <c r="U90" s="116"/>
      <c r="V90" s="116"/>
      <c r="W90" s="116"/>
      <c r="X90" s="116"/>
      <c r="Y90" s="116"/>
      <c r="Z90" s="117"/>
      <c r="AA90" s="117"/>
    </row>
    <row r="91" spans="1:27" s="115" customFormat="1" ht="11.25" customHeight="1">
      <c r="A91" s="556">
        <f>Баланс!A113</f>
        <v>43545</v>
      </c>
      <c r="B91" s="556"/>
      <c r="C91" s="556"/>
      <c r="D91" s="556"/>
      <c r="E91" s="130"/>
      <c r="F91" s="129"/>
      <c r="G91" s="129"/>
      <c r="H91" s="129"/>
      <c r="I91" s="132"/>
      <c r="J91" s="132"/>
      <c r="K91" s="132"/>
      <c r="L91" s="132"/>
      <c r="M91" s="132"/>
      <c r="N91" s="132"/>
      <c r="P91" s="116"/>
      <c r="Q91" s="116"/>
      <c r="R91" s="116"/>
      <c r="S91" s="116"/>
      <c r="T91" s="116"/>
      <c r="U91" s="116"/>
      <c r="V91" s="116"/>
      <c r="W91" s="116"/>
      <c r="X91" s="116"/>
      <c r="Y91" s="116"/>
      <c r="Z91" s="117"/>
      <c r="AA91" s="117"/>
    </row>
  </sheetData>
  <sheetProtection formatCells="0" formatColumns="0" formatRows="0" insertColumns="0" insertRows="0" insertHyperlinks="0" deleteColumns="0" deleteRows="0" sort="0" autoFilter="0" pivotTables="0"/>
  <mergeCells count="234">
    <mergeCell ref="G53:H53"/>
    <mergeCell ref="G55:H56"/>
    <mergeCell ref="F36:F37"/>
    <mergeCell ref="G33:H33"/>
    <mergeCell ref="G44:H44"/>
    <mergeCell ref="G42:H42"/>
    <mergeCell ref="G36:H37"/>
    <mergeCell ref="L36:L37"/>
    <mergeCell ref="K36:K37"/>
    <mergeCell ref="I36:I37"/>
    <mergeCell ref="J36:J37"/>
    <mergeCell ref="G43:H43"/>
    <mergeCell ref="G40:H40"/>
    <mergeCell ref="A91:D91"/>
    <mergeCell ref="D89:E89"/>
    <mergeCell ref="D90:E90"/>
    <mergeCell ref="A89:C89"/>
    <mergeCell ref="A78:D78"/>
    <mergeCell ref="A84:D84"/>
    <mergeCell ref="A80:D80"/>
    <mergeCell ref="A81:D81"/>
    <mergeCell ref="A79:D79"/>
    <mergeCell ref="A87:C87"/>
    <mergeCell ref="A85:B85"/>
    <mergeCell ref="A82:D82"/>
    <mergeCell ref="C85:D85"/>
    <mergeCell ref="A83:D83"/>
    <mergeCell ref="D88:E88"/>
    <mergeCell ref="A65:D65"/>
    <mergeCell ref="D87:E87"/>
    <mergeCell ref="A47:D47"/>
    <mergeCell ref="A48:D48"/>
    <mergeCell ref="A36:D36"/>
    <mergeCell ref="A53:D53"/>
    <mergeCell ref="A54:D54"/>
    <mergeCell ref="A55:D55"/>
    <mergeCell ref="A58:D58"/>
    <mergeCell ref="A59:D59"/>
    <mergeCell ref="A60:D60"/>
    <mergeCell ref="A66:D66"/>
    <mergeCell ref="A67:D67"/>
    <mergeCell ref="A61:D61"/>
    <mergeCell ref="A62:D62"/>
    <mergeCell ref="B57:D57"/>
    <mergeCell ref="E55:E56"/>
    <mergeCell ref="A71:D71"/>
    <mergeCell ref="A76:D76"/>
    <mergeCell ref="A77:D77"/>
    <mergeCell ref="A56:D56"/>
    <mergeCell ref="L1:N1"/>
    <mergeCell ref="I1:J1"/>
    <mergeCell ref="E8:N8"/>
    <mergeCell ref="A8:D8"/>
    <mergeCell ref="J6:K6"/>
    <mergeCell ref="G30:H30"/>
    <mergeCell ref="A15:J15"/>
    <mergeCell ref="A16:D16"/>
    <mergeCell ref="J25:J26"/>
    <mergeCell ref="F25:F26"/>
    <mergeCell ref="I25:I26"/>
    <mergeCell ref="A28:D28"/>
    <mergeCell ref="A22:D22"/>
    <mergeCell ref="A21:D21"/>
    <mergeCell ref="G19:H19"/>
    <mergeCell ref="J23:J24"/>
    <mergeCell ref="G25:H26"/>
    <mergeCell ref="G20:H20"/>
    <mergeCell ref="G27:H27"/>
    <mergeCell ref="G28:H28"/>
    <mergeCell ref="A9:D9"/>
    <mergeCell ref="A10:D10"/>
    <mergeCell ref="A11:D11"/>
    <mergeCell ref="A24:D24"/>
    <mergeCell ref="A75:D75"/>
    <mergeCell ref="G62:H62"/>
    <mergeCell ref="A25:D25"/>
    <mergeCell ref="A26:D26"/>
    <mergeCell ref="M59:M60"/>
    <mergeCell ref="G34:H34"/>
    <mergeCell ref="I21:I22"/>
    <mergeCell ref="J21:J22"/>
    <mergeCell ref="I23:I24"/>
    <mergeCell ref="B23:D23"/>
    <mergeCell ref="A32:D32"/>
    <mergeCell ref="G35:H35"/>
    <mergeCell ref="G32:H32"/>
    <mergeCell ref="A29:D29"/>
    <mergeCell ref="A30:D30"/>
    <mergeCell ref="A31:D31"/>
    <mergeCell ref="A33:D33"/>
    <mergeCell ref="A27:D27"/>
    <mergeCell ref="A41:D41"/>
    <mergeCell ref="A44:D44"/>
    <mergeCell ref="A37:D37"/>
    <mergeCell ref="A38:D38"/>
    <mergeCell ref="A40:D40"/>
    <mergeCell ref="A42:D42"/>
    <mergeCell ref="K2:N2"/>
    <mergeCell ref="G21:H22"/>
    <mergeCell ref="E9:N9"/>
    <mergeCell ref="E10:N10"/>
    <mergeCell ref="E11:N11"/>
    <mergeCell ref="A4:N4"/>
    <mergeCell ref="A5:N5"/>
    <mergeCell ref="G17:H17"/>
    <mergeCell ref="G18:H18"/>
    <mergeCell ref="A17:D17"/>
    <mergeCell ref="E12:N12"/>
    <mergeCell ref="E13:N13"/>
    <mergeCell ref="E14:N14"/>
    <mergeCell ref="A12:D12"/>
    <mergeCell ref="A13:D13"/>
    <mergeCell ref="A14:D14"/>
    <mergeCell ref="G16:H16"/>
    <mergeCell ref="A19:D19"/>
    <mergeCell ref="A20:D20"/>
    <mergeCell ref="A18:B18"/>
    <mergeCell ref="C18:D18"/>
    <mergeCell ref="A34:D34"/>
    <mergeCell ref="A74:D74"/>
    <mergeCell ref="A63:D63"/>
    <mergeCell ref="A64:D64"/>
    <mergeCell ref="A72:D72"/>
    <mergeCell ref="A70:D70"/>
    <mergeCell ref="A68:D68"/>
    <mergeCell ref="A69:D69"/>
    <mergeCell ref="A73:D73"/>
    <mergeCell ref="A43:D43"/>
    <mergeCell ref="A39:D39"/>
    <mergeCell ref="A35:D35"/>
    <mergeCell ref="C52:D52"/>
    <mergeCell ref="C51:D51"/>
    <mergeCell ref="A51:B51"/>
    <mergeCell ref="A49:D49"/>
    <mergeCell ref="A50:D50"/>
    <mergeCell ref="A45:D45"/>
    <mergeCell ref="A46:D46"/>
    <mergeCell ref="A52:B52"/>
    <mergeCell ref="F70:F71"/>
    <mergeCell ref="G31:H31"/>
    <mergeCell ref="G23:H24"/>
    <mergeCell ref="E21:E22"/>
    <mergeCell ref="F21:F22"/>
    <mergeCell ref="E23:E24"/>
    <mergeCell ref="F23:F24"/>
    <mergeCell ref="F59:F60"/>
    <mergeCell ref="G54:H54"/>
    <mergeCell ref="G29:H29"/>
    <mergeCell ref="G57:H57"/>
    <mergeCell ref="G58:H58"/>
    <mergeCell ref="G63:H63"/>
    <mergeCell ref="G64:H64"/>
    <mergeCell ref="G61:H61"/>
    <mergeCell ref="G67:H67"/>
    <mergeCell ref="G66:H66"/>
    <mergeCell ref="G65:H65"/>
    <mergeCell ref="G68:H68"/>
    <mergeCell ref="F55:F56"/>
    <mergeCell ref="G45:H45"/>
    <mergeCell ref="G49:H49"/>
    <mergeCell ref="G46:H46"/>
    <mergeCell ref="G52:H52"/>
    <mergeCell ref="L90:N90"/>
    <mergeCell ref="L89:N89"/>
    <mergeCell ref="G82:H82"/>
    <mergeCell ref="G70:H71"/>
    <mergeCell ref="G81:H81"/>
    <mergeCell ref="G75:H75"/>
    <mergeCell ref="G78:H78"/>
    <mergeCell ref="G79:H79"/>
    <mergeCell ref="I70:I71"/>
    <mergeCell ref="J70:J71"/>
    <mergeCell ref="K70:K71"/>
    <mergeCell ref="L70:L71"/>
    <mergeCell ref="G38:H38"/>
    <mergeCell ref="G39:H39"/>
    <mergeCell ref="G41:H41"/>
    <mergeCell ref="G50:H50"/>
    <mergeCell ref="G48:H48"/>
    <mergeCell ref="I59:I60"/>
    <mergeCell ref="L87:N87"/>
    <mergeCell ref="G76:H76"/>
    <mergeCell ref="L88:N88"/>
    <mergeCell ref="G69:H69"/>
    <mergeCell ref="G59:H60"/>
    <mergeCell ref="I55:I56"/>
    <mergeCell ref="G84:H84"/>
    <mergeCell ref="G85:H85"/>
    <mergeCell ref="G72:H72"/>
    <mergeCell ref="G73:H73"/>
    <mergeCell ref="G80:H80"/>
    <mergeCell ref="G83:H83"/>
    <mergeCell ref="G77:H77"/>
    <mergeCell ref="G74:H74"/>
    <mergeCell ref="J59:J60"/>
    <mergeCell ref="L55:L56"/>
    <mergeCell ref="G51:H51"/>
    <mergeCell ref="G47:H47"/>
    <mergeCell ref="K3:N3"/>
    <mergeCell ref="L21:L22"/>
    <mergeCell ref="K23:K24"/>
    <mergeCell ref="O17:O18"/>
    <mergeCell ref="N25:N26"/>
    <mergeCell ref="J55:J56"/>
    <mergeCell ref="K55:K56"/>
    <mergeCell ref="L59:L60"/>
    <mergeCell ref="K59:K60"/>
    <mergeCell ref="M25:M26"/>
    <mergeCell ref="M21:M22"/>
    <mergeCell ref="M36:M37"/>
    <mergeCell ref="N36:N37"/>
    <mergeCell ref="M23:M24"/>
    <mergeCell ref="O82:O84"/>
    <mergeCell ref="O45:P49"/>
    <mergeCell ref="O70:O74"/>
    <mergeCell ref="O75:O77"/>
    <mergeCell ref="O63:O68"/>
    <mergeCell ref="O51:O52"/>
    <mergeCell ref="O55:O56"/>
    <mergeCell ref="O10:O15"/>
    <mergeCell ref="O29:O34"/>
    <mergeCell ref="L25:L26"/>
    <mergeCell ref="L23:L24"/>
    <mergeCell ref="O19:O20"/>
    <mergeCell ref="K25:K26"/>
    <mergeCell ref="O36:O41"/>
    <mergeCell ref="N70:N71"/>
    <mergeCell ref="N55:N56"/>
    <mergeCell ref="N59:N60"/>
    <mergeCell ref="M55:M56"/>
    <mergeCell ref="M70:M71"/>
    <mergeCell ref="N21:N22"/>
    <mergeCell ref="N23:N24"/>
    <mergeCell ref="K21:K22"/>
  </mergeCells>
  <conditionalFormatting sqref="O55">
    <cfRule type="cellIs" dxfId="30" priority="1" stopIfTrue="1" operator="greaterThan">
      <formula>0</formula>
    </cfRule>
    <cfRule type="cellIs" dxfId="29" priority="7" stopIfTrue="1" operator="greaterThan">
      <formula>0</formula>
    </cfRule>
  </conditionalFormatting>
  <conditionalFormatting sqref="O58">
    <cfRule type="cellIs" dxfId="28" priority="2" stopIfTrue="1" operator="equal">
      <formula>"стр. 200 гр. 9 не равна стр. 470 гр. 3 Баланса!"</formula>
    </cfRule>
  </conditionalFormatting>
  <conditionalFormatting sqref="O61">
    <cfRule type="cellIs" dxfId="27" priority="3" stopIfTrue="1" operator="equal">
      <formula>"разность стр.152 гр. 7 и стр. 162 гр. 7 не равна стр. 220 гр.3 Приложения2!"</formula>
    </cfRule>
  </conditionalFormatting>
  <conditionalFormatting sqref="O62">
    <cfRule type="cellIs" dxfId="26" priority="4" stopIfTrue="1" operator="equal">
      <formula>"разность стр.153 гр. 10 и стр. 163 гр. 10  не равна стр. 230 гр.3 Приложения2!"</formula>
    </cfRule>
  </conditionalFormatting>
  <conditionalFormatting sqref="O85:O86 O81 O53">
    <cfRule type="cellIs" dxfId="25" priority="5" stopIfTrue="1" operator="greaterThan">
      <formula>0</formula>
    </cfRule>
  </conditionalFormatting>
  <conditionalFormatting sqref="O28">
    <cfRule type="cellIs" dxfId="24" priority="6" stopIfTrue="1" operator="equal">
      <formula>"разность стр.053 гр. 10 и стр. 063 гр. 10  не равна стр. 230 гр.4 Приложения2!"</formula>
    </cfRule>
  </conditionalFormatting>
  <conditionalFormatting sqref="O80 O54">
    <cfRule type="cellIs" dxfId="23" priority="8" stopIfTrue="1" operator="greaterThan">
      <formula>0</formula>
    </cfRule>
  </conditionalFormatting>
  <conditionalFormatting sqref="F85">
    <cfRule type="cellIs" dxfId="22" priority="9" stopIfTrue="1" operator="notEqual">
      <formula>$Q$84</formula>
    </cfRule>
  </conditionalFormatting>
  <conditionalFormatting sqref="G85:H85">
    <cfRule type="cellIs" dxfId="21" priority="10" stopIfTrue="1" operator="notEqual">
      <formula>$R$84</formula>
    </cfRule>
  </conditionalFormatting>
  <conditionalFormatting sqref="I85">
    <cfRule type="cellIs" dxfId="20" priority="11" stopIfTrue="1" operator="notEqual">
      <formula>$S$84</formula>
    </cfRule>
  </conditionalFormatting>
  <conditionalFormatting sqref="J85">
    <cfRule type="cellIs" dxfId="19" priority="12" stopIfTrue="1" operator="notEqual">
      <formula>$T$84</formula>
    </cfRule>
  </conditionalFormatting>
  <conditionalFormatting sqref="K85">
    <cfRule type="cellIs" dxfId="18" priority="13" stopIfTrue="1" operator="notEqual">
      <formula>$U$84</formula>
    </cfRule>
  </conditionalFormatting>
  <conditionalFormatting sqref="L85">
    <cfRule type="cellIs" dxfId="17" priority="14" stopIfTrue="1" operator="notEqual">
      <formula>$V$84</formula>
    </cfRule>
  </conditionalFormatting>
  <conditionalFormatting sqref="F55:F56">
    <cfRule type="cellIs" dxfId="16" priority="15" stopIfTrue="1" operator="notEqual">
      <formula>$Q$55</formula>
    </cfRule>
  </conditionalFormatting>
  <conditionalFormatting sqref="G55:H56">
    <cfRule type="cellIs" dxfId="15" priority="16" stopIfTrue="1" operator="notEqual">
      <formula>$R$55</formula>
    </cfRule>
  </conditionalFormatting>
  <conditionalFormatting sqref="I55:I56">
    <cfRule type="cellIs" dxfId="14" priority="17" stopIfTrue="1" operator="notEqual">
      <formula>$S$55</formula>
    </cfRule>
  </conditionalFormatting>
  <conditionalFormatting sqref="J55:J56">
    <cfRule type="cellIs" dxfId="13" priority="18" stopIfTrue="1" operator="notEqual">
      <formula>$T$55</formula>
    </cfRule>
  </conditionalFormatting>
  <conditionalFormatting sqref="K55:K56">
    <cfRule type="cellIs" dxfId="12" priority="19" stopIfTrue="1" operator="notEqual">
      <formula>$U$55</formula>
    </cfRule>
  </conditionalFormatting>
  <conditionalFormatting sqref="L55:L56">
    <cfRule type="cellIs" dxfId="11" priority="20" stopIfTrue="1" operator="notEqual">
      <formula>$V$55</formula>
    </cfRule>
  </conditionalFormatting>
  <conditionalFormatting sqref="M55:M56">
    <cfRule type="cellIs" dxfId="10" priority="21" stopIfTrue="1" operator="notEqual">
      <formula>$W$55</formula>
    </cfRule>
  </conditionalFormatting>
  <conditionalFormatting sqref="O82:O84">
    <cfRule type="cellIs" dxfId="9" priority="22" stopIfTrue="1" operator="greaterThan">
      <formula>0</formula>
    </cfRule>
    <cfRule type="cellIs" dxfId="8" priority="23" stopIfTrue="1" operator="equal">
      <formula>0</formula>
    </cfRule>
  </conditionalFormatting>
  <conditionalFormatting sqref="E9:N9">
    <cfRule type="cellIs" dxfId="7" priority="24" stopIfTrue="1" operator="equal">
      <formula>0</formula>
    </cfRule>
  </conditionalFormatting>
  <conditionalFormatting sqref="M85">
    <cfRule type="cellIs" dxfId="6" priority="25" stopIfTrue="1" operator="notEqual">
      <formula>$W$84</formula>
    </cfRule>
  </conditionalFormatting>
  <conditionalFormatting sqref="O27">
    <cfRule type="cellIs" dxfId="5" priority="26" stopIfTrue="1" operator="notEqual">
      <formula>0</formula>
    </cfRule>
  </conditionalFormatting>
  <dataValidations count="1">
    <dataValidation type="decimal" operator="greaterThanOrEqual" allowBlank="1" showInputMessage="1" showErrorMessage="1" errorTitle="Внимание!" error="Значение в данной ячейке не должно быть отрицательным" sqref="G18:I18 JC18:JE18 SY18:TA18 ACU18:ACW18 AMQ18:AMS18 AWM18:AWO18 BGI18:BGK18 BQE18:BQG18 CAA18:CAC18 CJW18:CJY18 CTS18:CTU18 DDO18:DDQ18 DNK18:DNM18 DXG18:DXI18 EHC18:EHE18 EQY18:ERA18 FAU18:FAW18 FKQ18:FKS18 FUM18:FUO18 GEI18:GEK18 GOE18:GOG18 GYA18:GYC18 HHW18:HHY18 HRS18:HRU18 IBO18:IBQ18 ILK18:ILM18 IVG18:IVI18 JFC18:JFE18 JOY18:JPA18 JYU18:JYW18 KIQ18:KIS18 KSM18:KSO18 LCI18:LCK18 LME18:LMG18 LWA18:LWC18 MFW18:MFY18 MPS18:MPU18 MZO18:MZQ18 NJK18:NJM18 NTG18:NTI18 ODC18:ODE18 OMY18:ONA18 OWU18:OWW18 PGQ18:PGS18 PQM18:PQO18 QAI18:QAK18 QKE18:QKG18 QUA18:QUC18 RDW18:RDY18 RNS18:RNU18 RXO18:RXQ18 SHK18:SHM18 SRG18:SRI18 TBC18:TBE18 TKY18:TLA18 TUU18:TUW18 UEQ18:UES18 UOM18:UOO18 UYI18:UYK18 VIE18:VIG18 VSA18:VSC18 WBW18:WBY18 WLS18:WLU18 WVO18:WVQ18 G65554:I65554 JC65554:JE65554 SY65554:TA65554 ACU65554:ACW65554 AMQ65554:AMS65554 AWM65554:AWO65554 BGI65554:BGK65554 BQE65554:BQG65554 CAA65554:CAC65554 CJW65554:CJY65554 CTS65554:CTU65554 DDO65554:DDQ65554 DNK65554:DNM65554 DXG65554:DXI65554 EHC65554:EHE65554 EQY65554:ERA65554 FAU65554:FAW65554 FKQ65554:FKS65554 FUM65554:FUO65554 GEI65554:GEK65554 GOE65554:GOG65554 GYA65554:GYC65554 HHW65554:HHY65554 HRS65554:HRU65554 IBO65554:IBQ65554 ILK65554:ILM65554 IVG65554:IVI65554 JFC65554:JFE65554 JOY65554:JPA65554 JYU65554:JYW65554 KIQ65554:KIS65554 KSM65554:KSO65554 LCI65554:LCK65554 LME65554:LMG65554 LWA65554:LWC65554 MFW65554:MFY65554 MPS65554:MPU65554 MZO65554:MZQ65554 NJK65554:NJM65554 NTG65554:NTI65554 ODC65554:ODE65554 OMY65554:ONA65554 OWU65554:OWW65554 PGQ65554:PGS65554 PQM65554:PQO65554 QAI65554:QAK65554 QKE65554:QKG65554 QUA65554:QUC65554 RDW65554:RDY65554 RNS65554:RNU65554 RXO65554:RXQ65554 SHK65554:SHM65554 SRG65554:SRI65554 TBC65554:TBE65554 TKY65554:TLA65554 TUU65554:TUW65554 UEQ65554:UES65554 UOM65554:UOO65554 UYI65554:UYK65554 VIE65554:VIG65554 VSA65554:VSC65554 WBW65554:WBY65554 WLS65554:WLU65554 WVO65554:WVQ65554 G131090:I131090 JC131090:JE131090 SY131090:TA131090 ACU131090:ACW131090 AMQ131090:AMS131090 AWM131090:AWO131090 BGI131090:BGK131090 BQE131090:BQG131090 CAA131090:CAC131090 CJW131090:CJY131090 CTS131090:CTU131090 DDO131090:DDQ131090 DNK131090:DNM131090 DXG131090:DXI131090 EHC131090:EHE131090 EQY131090:ERA131090 FAU131090:FAW131090 FKQ131090:FKS131090 FUM131090:FUO131090 GEI131090:GEK131090 GOE131090:GOG131090 GYA131090:GYC131090 HHW131090:HHY131090 HRS131090:HRU131090 IBO131090:IBQ131090 ILK131090:ILM131090 IVG131090:IVI131090 JFC131090:JFE131090 JOY131090:JPA131090 JYU131090:JYW131090 KIQ131090:KIS131090 KSM131090:KSO131090 LCI131090:LCK131090 LME131090:LMG131090 LWA131090:LWC131090 MFW131090:MFY131090 MPS131090:MPU131090 MZO131090:MZQ131090 NJK131090:NJM131090 NTG131090:NTI131090 ODC131090:ODE131090 OMY131090:ONA131090 OWU131090:OWW131090 PGQ131090:PGS131090 PQM131090:PQO131090 QAI131090:QAK131090 QKE131090:QKG131090 QUA131090:QUC131090 RDW131090:RDY131090 RNS131090:RNU131090 RXO131090:RXQ131090 SHK131090:SHM131090 SRG131090:SRI131090 TBC131090:TBE131090 TKY131090:TLA131090 TUU131090:TUW131090 UEQ131090:UES131090 UOM131090:UOO131090 UYI131090:UYK131090 VIE131090:VIG131090 VSA131090:VSC131090 WBW131090:WBY131090 WLS131090:WLU131090 WVO131090:WVQ131090 G196626:I196626 JC196626:JE196626 SY196626:TA196626 ACU196626:ACW196626 AMQ196626:AMS196626 AWM196626:AWO196626 BGI196626:BGK196626 BQE196626:BQG196626 CAA196626:CAC196626 CJW196626:CJY196626 CTS196626:CTU196626 DDO196626:DDQ196626 DNK196626:DNM196626 DXG196626:DXI196626 EHC196626:EHE196626 EQY196626:ERA196626 FAU196626:FAW196626 FKQ196626:FKS196626 FUM196626:FUO196626 GEI196626:GEK196626 GOE196626:GOG196626 GYA196626:GYC196626 HHW196626:HHY196626 HRS196626:HRU196626 IBO196626:IBQ196626 ILK196626:ILM196626 IVG196626:IVI196626 JFC196626:JFE196626 JOY196626:JPA196626 JYU196626:JYW196626 KIQ196626:KIS196626 KSM196626:KSO196626 LCI196626:LCK196626 LME196626:LMG196626 LWA196626:LWC196626 MFW196626:MFY196626 MPS196626:MPU196626 MZO196626:MZQ196626 NJK196626:NJM196626 NTG196626:NTI196626 ODC196626:ODE196626 OMY196626:ONA196626 OWU196626:OWW196626 PGQ196626:PGS196626 PQM196626:PQO196626 QAI196626:QAK196626 QKE196626:QKG196626 QUA196626:QUC196626 RDW196626:RDY196626 RNS196626:RNU196626 RXO196626:RXQ196626 SHK196626:SHM196626 SRG196626:SRI196626 TBC196626:TBE196626 TKY196626:TLA196626 TUU196626:TUW196626 UEQ196626:UES196626 UOM196626:UOO196626 UYI196626:UYK196626 VIE196626:VIG196626 VSA196626:VSC196626 WBW196626:WBY196626 WLS196626:WLU196626 WVO196626:WVQ196626 G262162:I262162 JC262162:JE262162 SY262162:TA262162 ACU262162:ACW262162 AMQ262162:AMS262162 AWM262162:AWO262162 BGI262162:BGK262162 BQE262162:BQG262162 CAA262162:CAC262162 CJW262162:CJY262162 CTS262162:CTU262162 DDO262162:DDQ262162 DNK262162:DNM262162 DXG262162:DXI262162 EHC262162:EHE262162 EQY262162:ERA262162 FAU262162:FAW262162 FKQ262162:FKS262162 FUM262162:FUO262162 GEI262162:GEK262162 GOE262162:GOG262162 GYA262162:GYC262162 HHW262162:HHY262162 HRS262162:HRU262162 IBO262162:IBQ262162 ILK262162:ILM262162 IVG262162:IVI262162 JFC262162:JFE262162 JOY262162:JPA262162 JYU262162:JYW262162 KIQ262162:KIS262162 KSM262162:KSO262162 LCI262162:LCK262162 LME262162:LMG262162 LWA262162:LWC262162 MFW262162:MFY262162 MPS262162:MPU262162 MZO262162:MZQ262162 NJK262162:NJM262162 NTG262162:NTI262162 ODC262162:ODE262162 OMY262162:ONA262162 OWU262162:OWW262162 PGQ262162:PGS262162 PQM262162:PQO262162 QAI262162:QAK262162 QKE262162:QKG262162 QUA262162:QUC262162 RDW262162:RDY262162 RNS262162:RNU262162 RXO262162:RXQ262162 SHK262162:SHM262162 SRG262162:SRI262162 TBC262162:TBE262162 TKY262162:TLA262162 TUU262162:TUW262162 UEQ262162:UES262162 UOM262162:UOO262162 UYI262162:UYK262162 VIE262162:VIG262162 VSA262162:VSC262162 WBW262162:WBY262162 WLS262162:WLU262162 WVO262162:WVQ262162 G327698:I327698 JC327698:JE327698 SY327698:TA327698 ACU327698:ACW327698 AMQ327698:AMS327698 AWM327698:AWO327698 BGI327698:BGK327698 BQE327698:BQG327698 CAA327698:CAC327698 CJW327698:CJY327698 CTS327698:CTU327698 DDO327698:DDQ327698 DNK327698:DNM327698 DXG327698:DXI327698 EHC327698:EHE327698 EQY327698:ERA327698 FAU327698:FAW327698 FKQ327698:FKS327698 FUM327698:FUO327698 GEI327698:GEK327698 GOE327698:GOG327698 GYA327698:GYC327698 HHW327698:HHY327698 HRS327698:HRU327698 IBO327698:IBQ327698 ILK327698:ILM327698 IVG327698:IVI327698 JFC327698:JFE327698 JOY327698:JPA327698 JYU327698:JYW327698 KIQ327698:KIS327698 KSM327698:KSO327698 LCI327698:LCK327698 LME327698:LMG327698 LWA327698:LWC327698 MFW327698:MFY327698 MPS327698:MPU327698 MZO327698:MZQ327698 NJK327698:NJM327698 NTG327698:NTI327698 ODC327698:ODE327698 OMY327698:ONA327698 OWU327698:OWW327698 PGQ327698:PGS327698 PQM327698:PQO327698 QAI327698:QAK327698 QKE327698:QKG327698 QUA327698:QUC327698 RDW327698:RDY327698 RNS327698:RNU327698 RXO327698:RXQ327698 SHK327698:SHM327698 SRG327698:SRI327698 TBC327698:TBE327698 TKY327698:TLA327698 TUU327698:TUW327698 UEQ327698:UES327698 UOM327698:UOO327698 UYI327698:UYK327698 VIE327698:VIG327698 VSA327698:VSC327698 WBW327698:WBY327698 WLS327698:WLU327698 WVO327698:WVQ327698 G393234:I393234 JC393234:JE393234 SY393234:TA393234 ACU393234:ACW393234 AMQ393234:AMS393234 AWM393234:AWO393234 BGI393234:BGK393234 BQE393234:BQG393234 CAA393234:CAC393234 CJW393234:CJY393234 CTS393234:CTU393234 DDO393234:DDQ393234 DNK393234:DNM393234 DXG393234:DXI393234 EHC393234:EHE393234 EQY393234:ERA393234 FAU393234:FAW393234 FKQ393234:FKS393234 FUM393234:FUO393234 GEI393234:GEK393234 GOE393234:GOG393234 GYA393234:GYC393234 HHW393234:HHY393234 HRS393234:HRU393234 IBO393234:IBQ393234 ILK393234:ILM393234 IVG393234:IVI393234 JFC393234:JFE393234 JOY393234:JPA393234 JYU393234:JYW393234 KIQ393234:KIS393234 KSM393234:KSO393234 LCI393234:LCK393234 LME393234:LMG393234 LWA393234:LWC393234 MFW393234:MFY393234 MPS393234:MPU393234 MZO393234:MZQ393234 NJK393234:NJM393234 NTG393234:NTI393234 ODC393234:ODE393234 OMY393234:ONA393234 OWU393234:OWW393234 PGQ393234:PGS393234 PQM393234:PQO393234 QAI393234:QAK393234 QKE393234:QKG393234 QUA393234:QUC393234 RDW393234:RDY393234 RNS393234:RNU393234 RXO393234:RXQ393234 SHK393234:SHM393234 SRG393234:SRI393234 TBC393234:TBE393234 TKY393234:TLA393234 TUU393234:TUW393234 UEQ393234:UES393234 UOM393234:UOO393234 UYI393234:UYK393234 VIE393234:VIG393234 VSA393234:VSC393234 WBW393234:WBY393234 WLS393234:WLU393234 WVO393234:WVQ393234 G458770:I458770 JC458770:JE458770 SY458770:TA458770 ACU458770:ACW458770 AMQ458770:AMS458770 AWM458770:AWO458770 BGI458770:BGK458770 BQE458770:BQG458770 CAA458770:CAC458770 CJW458770:CJY458770 CTS458770:CTU458770 DDO458770:DDQ458770 DNK458770:DNM458770 DXG458770:DXI458770 EHC458770:EHE458770 EQY458770:ERA458770 FAU458770:FAW458770 FKQ458770:FKS458770 FUM458770:FUO458770 GEI458770:GEK458770 GOE458770:GOG458770 GYA458770:GYC458770 HHW458770:HHY458770 HRS458770:HRU458770 IBO458770:IBQ458770 ILK458770:ILM458770 IVG458770:IVI458770 JFC458770:JFE458770 JOY458770:JPA458770 JYU458770:JYW458770 KIQ458770:KIS458770 KSM458770:KSO458770 LCI458770:LCK458770 LME458770:LMG458770 LWA458770:LWC458770 MFW458770:MFY458770 MPS458770:MPU458770 MZO458770:MZQ458770 NJK458770:NJM458770 NTG458770:NTI458770 ODC458770:ODE458770 OMY458770:ONA458770 OWU458770:OWW458770 PGQ458770:PGS458770 PQM458770:PQO458770 QAI458770:QAK458770 QKE458770:QKG458770 QUA458770:QUC458770 RDW458770:RDY458770 RNS458770:RNU458770 RXO458770:RXQ458770 SHK458770:SHM458770 SRG458770:SRI458770 TBC458770:TBE458770 TKY458770:TLA458770 TUU458770:TUW458770 UEQ458770:UES458770 UOM458770:UOO458770 UYI458770:UYK458770 VIE458770:VIG458770 VSA458770:VSC458770 WBW458770:WBY458770 WLS458770:WLU458770 WVO458770:WVQ458770 G524306:I524306 JC524306:JE524306 SY524306:TA524306 ACU524306:ACW524306 AMQ524306:AMS524306 AWM524306:AWO524306 BGI524306:BGK524306 BQE524306:BQG524306 CAA524306:CAC524306 CJW524306:CJY524306 CTS524306:CTU524306 DDO524306:DDQ524306 DNK524306:DNM524306 DXG524306:DXI524306 EHC524306:EHE524306 EQY524306:ERA524306 FAU524306:FAW524306 FKQ524306:FKS524306 FUM524306:FUO524306 GEI524306:GEK524306 GOE524306:GOG524306 GYA524306:GYC524306 HHW524306:HHY524306 HRS524306:HRU524306 IBO524306:IBQ524306 ILK524306:ILM524306 IVG524306:IVI524306 JFC524306:JFE524306 JOY524306:JPA524306 JYU524306:JYW524306 KIQ524306:KIS524306 KSM524306:KSO524306 LCI524306:LCK524306 LME524306:LMG524306 LWA524306:LWC524306 MFW524306:MFY524306 MPS524306:MPU524306 MZO524306:MZQ524306 NJK524306:NJM524306 NTG524306:NTI524306 ODC524306:ODE524306 OMY524306:ONA524306 OWU524306:OWW524306 PGQ524306:PGS524306 PQM524306:PQO524306 QAI524306:QAK524306 QKE524306:QKG524306 QUA524306:QUC524306 RDW524306:RDY524306 RNS524306:RNU524306 RXO524306:RXQ524306 SHK524306:SHM524306 SRG524306:SRI524306 TBC524306:TBE524306 TKY524306:TLA524306 TUU524306:TUW524306 UEQ524306:UES524306 UOM524306:UOO524306 UYI524306:UYK524306 VIE524306:VIG524306 VSA524306:VSC524306 WBW524306:WBY524306 WLS524306:WLU524306 WVO524306:WVQ524306 G589842:I589842 JC589842:JE589842 SY589842:TA589842 ACU589842:ACW589842 AMQ589842:AMS589842 AWM589842:AWO589842 BGI589842:BGK589842 BQE589842:BQG589842 CAA589842:CAC589842 CJW589842:CJY589842 CTS589842:CTU589842 DDO589842:DDQ589842 DNK589842:DNM589842 DXG589842:DXI589842 EHC589842:EHE589842 EQY589842:ERA589842 FAU589842:FAW589842 FKQ589842:FKS589842 FUM589842:FUO589842 GEI589842:GEK589842 GOE589842:GOG589842 GYA589842:GYC589842 HHW589842:HHY589842 HRS589842:HRU589842 IBO589842:IBQ589842 ILK589842:ILM589842 IVG589842:IVI589842 JFC589842:JFE589842 JOY589842:JPA589842 JYU589842:JYW589842 KIQ589842:KIS589842 KSM589842:KSO589842 LCI589842:LCK589842 LME589842:LMG589842 LWA589842:LWC589842 MFW589842:MFY589842 MPS589842:MPU589842 MZO589842:MZQ589842 NJK589842:NJM589842 NTG589842:NTI589842 ODC589842:ODE589842 OMY589842:ONA589842 OWU589842:OWW589842 PGQ589842:PGS589842 PQM589842:PQO589842 QAI589842:QAK589842 QKE589842:QKG589842 QUA589842:QUC589842 RDW589842:RDY589842 RNS589842:RNU589842 RXO589842:RXQ589842 SHK589842:SHM589842 SRG589842:SRI589842 TBC589842:TBE589842 TKY589842:TLA589842 TUU589842:TUW589842 UEQ589842:UES589842 UOM589842:UOO589842 UYI589842:UYK589842 VIE589842:VIG589842 VSA589842:VSC589842 WBW589842:WBY589842 WLS589842:WLU589842 WVO589842:WVQ589842 G655378:I655378 JC655378:JE655378 SY655378:TA655378 ACU655378:ACW655378 AMQ655378:AMS655378 AWM655378:AWO655378 BGI655378:BGK655378 BQE655378:BQG655378 CAA655378:CAC655378 CJW655378:CJY655378 CTS655378:CTU655378 DDO655378:DDQ655378 DNK655378:DNM655378 DXG655378:DXI655378 EHC655378:EHE655378 EQY655378:ERA655378 FAU655378:FAW655378 FKQ655378:FKS655378 FUM655378:FUO655378 GEI655378:GEK655378 GOE655378:GOG655378 GYA655378:GYC655378 HHW655378:HHY655378 HRS655378:HRU655378 IBO655378:IBQ655378 ILK655378:ILM655378 IVG655378:IVI655378 JFC655378:JFE655378 JOY655378:JPA655378 JYU655378:JYW655378 KIQ655378:KIS655378 KSM655378:KSO655378 LCI655378:LCK655378 LME655378:LMG655378 LWA655378:LWC655378 MFW655378:MFY655378 MPS655378:MPU655378 MZO655378:MZQ655378 NJK655378:NJM655378 NTG655378:NTI655378 ODC655378:ODE655378 OMY655378:ONA655378 OWU655378:OWW655378 PGQ655378:PGS655378 PQM655378:PQO655378 QAI655378:QAK655378 QKE655378:QKG655378 QUA655378:QUC655378 RDW655378:RDY655378 RNS655378:RNU655378 RXO655378:RXQ655378 SHK655378:SHM655378 SRG655378:SRI655378 TBC655378:TBE655378 TKY655378:TLA655378 TUU655378:TUW655378 UEQ655378:UES655378 UOM655378:UOO655378 UYI655378:UYK655378 VIE655378:VIG655378 VSA655378:VSC655378 WBW655378:WBY655378 WLS655378:WLU655378 WVO655378:WVQ655378 G720914:I720914 JC720914:JE720914 SY720914:TA720914 ACU720914:ACW720914 AMQ720914:AMS720914 AWM720914:AWO720914 BGI720914:BGK720914 BQE720914:BQG720914 CAA720914:CAC720914 CJW720914:CJY720914 CTS720914:CTU720914 DDO720914:DDQ720914 DNK720914:DNM720914 DXG720914:DXI720914 EHC720914:EHE720914 EQY720914:ERA720914 FAU720914:FAW720914 FKQ720914:FKS720914 FUM720914:FUO720914 GEI720914:GEK720914 GOE720914:GOG720914 GYA720914:GYC720914 HHW720914:HHY720914 HRS720914:HRU720914 IBO720914:IBQ720914 ILK720914:ILM720914 IVG720914:IVI720914 JFC720914:JFE720914 JOY720914:JPA720914 JYU720914:JYW720914 KIQ720914:KIS720914 KSM720914:KSO720914 LCI720914:LCK720914 LME720914:LMG720914 LWA720914:LWC720914 MFW720914:MFY720914 MPS720914:MPU720914 MZO720914:MZQ720914 NJK720914:NJM720914 NTG720914:NTI720914 ODC720914:ODE720914 OMY720914:ONA720914 OWU720914:OWW720914 PGQ720914:PGS720914 PQM720914:PQO720914 QAI720914:QAK720914 QKE720914:QKG720914 QUA720914:QUC720914 RDW720914:RDY720914 RNS720914:RNU720914 RXO720914:RXQ720914 SHK720914:SHM720914 SRG720914:SRI720914 TBC720914:TBE720914 TKY720914:TLA720914 TUU720914:TUW720914 UEQ720914:UES720914 UOM720914:UOO720914 UYI720914:UYK720914 VIE720914:VIG720914 VSA720914:VSC720914 WBW720914:WBY720914 WLS720914:WLU720914 WVO720914:WVQ720914 G786450:I786450 JC786450:JE786450 SY786450:TA786450 ACU786450:ACW786450 AMQ786450:AMS786450 AWM786450:AWO786450 BGI786450:BGK786450 BQE786450:BQG786450 CAA786450:CAC786450 CJW786450:CJY786450 CTS786450:CTU786450 DDO786450:DDQ786450 DNK786450:DNM786450 DXG786450:DXI786450 EHC786450:EHE786450 EQY786450:ERA786450 FAU786450:FAW786450 FKQ786450:FKS786450 FUM786450:FUO786450 GEI786450:GEK786450 GOE786450:GOG786450 GYA786450:GYC786450 HHW786450:HHY786450 HRS786450:HRU786450 IBO786450:IBQ786450 ILK786450:ILM786450 IVG786450:IVI786450 JFC786450:JFE786450 JOY786450:JPA786450 JYU786450:JYW786450 KIQ786450:KIS786450 KSM786450:KSO786450 LCI786450:LCK786450 LME786450:LMG786450 LWA786450:LWC786450 MFW786450:MFY786450 MPS786450:MPU786450 MZO786450:MZQ786450 NJK786450:NJM786450 NTG786450:NTI786450 ODC786450:ODE786450 OMY786450:ONA786450 OWU786450:OWW786450 PGQ786450:PGS786450 PQM786450:PQO786450 QAI786450:QAK786450 QKE786450:QKG786450 QUA786450:QUC786450 RDW786450:RDY786450 RNS786450:RNU786450 RXO786450:RXQ786450 SHK786450:SHM786450 SRG786450:SRI786450 TBC786450:TBE786450 TKY786450:TLA786450 TUU786450:TUW786450 UEQ786450:UES786450 UOM786450:UOO786450 UYI786450:UYK786450 VIE786450:VIG786450 VSA786450:VSC786450 WBW786450:WBY786450 WLS786450:WLU786450 WVO786450:WVQ786450 G851986:I851986 JC851986:JE851986 SY851986:TA851986 ACU851986:ACW851986 AMQ851986:AMS851986 AWM851986:AWO851986 BGI851986:BGK851986 BQE851986:BQG851986 CAA851986:CAC851986 CJW851986:CJY851986 CTS851986:CTU851986 DDO851986:DDQ851986 DNK851986:DNM851986 DXG851986:DXI851986 EHC851986:EHE851986 EQY851986:ERA851986 FAU851986:FAW851986 FKQ851986:FKS851986 FUM851986:FUO851986 GEI851986:GEK851986 GOE851986:GOG851986 GYA851986:GYC851986 HHW851986:HHY851986 HRS851986:HRU851986 IBO851986:IBQ851986 ILK851986:ILM851986 IVG851986:IVI851986 JFC851986:JFE851986 JOY851986:JPA851986 JYU851986:JYW851986 KIQ851986:KIS851986 KSM851986:KSO851986 LCI851986:LCK851986 LME851986:LMG851986 LWA851986:LWC851986 MFW851986:MFY851986 MPS851986:MPU851986 MZO851986:MZQ851986 NJK851986:NJM851986 NTG851986:NTI851986 ODC851986:ODE851986 OMY851986:ONA851986 OWU851986:OWW851986 PGQ851986:PGS851986 PQM851986:PQO851986 QAI851986:QAK851986 QKE851986:QKG851986 QUA851986:QUC851986 RDW851986:RDY851986 RNS851986:RNU851986 RXO851986:RXQ851986 SHK851986:SHM851986 SRG851986:SRI851986 TBC851986:TBE851986 TKY851986:TLA851986 TUU851986:TUW851986 UEQ851986:UES851986 UOM851986:UOO851986 UYI851986:UYK851986 VIE851986:VIG851986 VSA851986:VSC851986 WBW851986:WBY851986 WLS851986:WLU851986 WVO851986:WVQ851986 G917522:I917522 JC917522:JE917522 SY917522:TA917522 ACU917522:ACW917522 AMQ917522:AMS917522 AWM917522:AWO917522 BGI917522:BGK917522 BQE917522:BQG917522 CAA917522:CAC917522 CJW917522:CJY917522 CTS917522:CTU917522 DDO917522:DDQ917522 DNK917522:DNM917522 DXG917522:DXI917522 EHC917522:EHE917522 EQY917522:ERA917522 FAU917522:FAW917522 FKQ917522:FKS917522 FUM917522:FUO917522 GEI917522:GEK917522 GOE917522:GOG917522 GYA917522:GYC917522 HHW917522:HHY917522 HRS917522:HRU917522 IBO917522:IBQ917522 ILK917522:ILM917522 IVG917522:IVI917522 JFC917522:JFE917522 JOY917522:JPA917522 JYU917522:JYW917522 KIQ917522:KIS917522 KSM917522:KSO917522 LCI917522:LCK917522 LME917522:LMG917522 LWA917522:LWC917522 MFW917522:MFY917522 MPS917522:MPU917522 MZO917522:MZQ917522 NJK917522:NJM917522 NTG917522:NTI917522 ODC917522:ODE917522 OMY917522:ONA917522 OWU917522:OWW917522 PGQ917522:PGS917522 PQM917522:PQO917522 QAI917522:QAK917522 QKE917522:QKG917522 QUA917522:QUC917522 RDW917522:RDY917522 RNS917522:RNU917522 RXO917522:RXQ917522 SHK917522:SHM917522 SRG917522:SRI917522 TBC917522:TBE917522 TKY917522:TLA917522 TUU917522:TUW917522 UEQ917522:UES917522 UOM917522:UOO917522 UYI917522:UYK917522 VIE917522:VIG917522 VSA917522:VSC917522 WBW917522:WBY917522 WLS917522:WLU917522 WVO917522:WVQ917522 G983058:I983058 JC983058:JE983058 SY983058:TA983058 ACU983058:ACW983058 AMQ983058:AMS983058 AWM983058:AWO983058 BGI983058:BGK983058 BQE983058:BQG983058 CAA983058:CAC983058 CJW983058:CJY983058 CTS983058:CTU983058 DDO983058:DDQ983058 DNK983058:DNM983058 DXG983058:DXI983058 EHC983058:EHE983058 EQY983058:ERA983058 FAU983058:FAW983058 FKQ983058:FKS983058 FUM983058:FUO983058 GEI983058:GEK983058 GOE983058:GOG983058 GYA983058:GYC983058 HHW983058:HHY983058 HRS983058:HRU983058 IBO983058:IBQ983058 ILK983058:ILM983058 IVG983058:IVI983058 JFC983058:JFE983058 JOY983058:JPA983058 JYU983058:JYW983058 KIQ983058:KIS983058 KSM983058:KSO983058 LCI983058:LCK983058 LME983058:LMG983058 LWA983058:LWC983058 MFW983058:MFY983058 MPS983058:MPU983058 MZO983058:MZQ983058 NJK983058:NJM983058 NTG983058:NTI983058 ODC983058:ODE983058 OMY983058:ONA983058 OWU983058:OWW983058 PGQ983058:PGS983058 PQM983058:PQO983058 QAI983058:QAK983058 QKE983058:QKG983058 QUA983058:QUC983058 RDW983058:RDY983058 RNS983058:RNU983058 RXO983058:RXQ983058 SHK983058:SHM983058 SRG983058:SRI983058 TBC983058:TBE983058 TKY983058:TLA983058 TUU983058:TUW983058 UEQ983058:UES983058 UOM983058:UOO983058 UYI983058:UYK983058 VIE983058:VIG983058 VSA983058:VSC983058 WBW983058:WBY983058 WLS983058:WLU983058 WVO983058:WVQ983058">
      <formula1>0</formula1>
    </dataValidation>
  </dataValidations>
  <pageMargins left="0.59055118110236227" right="0.19685039370078741" top="0.39370078740157483" bottom="0.19685039370078741" header="0.19685039370078741" footer="0.15748031496062992"/>
  <pageSetup paperSize="9" scale="94" fitToHeight="0" orientation="portrait" blackAndWhite="1" r:id="rId1"/>
  <headerFooter alignWithMargins="0">
    <oddHeader>&amp;R&amp;"Times New Roman,обычный"&amp;7Подготовлено с использованием системы "КонсультантПлюс"</oddHeader>
  </headerFooter>
  <rowBreaks count="1" manualBreakCount="1">
    <brk id="79" max="1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3">
    <tabColor indexed="13"/>
  </sheetPr>
  <dimension ref="A1:V79"/>
  <sheetViews>
    <sheetView zoomScaleNormal="100" zoomScaleSheetLayoutView="100" workbookViewId="0">
      <selection activeCell="S26" sqref="S26"/>
    </sheetView>
  </sheetViews>
  <sheetFormatPr defaultRowHeight="11.25" customHeight="1"/>
  <cols>
    <col min="1" max="1" width="15.42578125" style="115" customWidth="1"/>
    <col min="2" max="3" width="8.42578125" style="115" customWidth="1"/>
    <col min="4" max="4" width="6.42578125" style="115" customWidth="1"/>
    <col min="5" max="5" width="2.5703125" style="115" customWidth="1"/>
    <col min="6" max="6" width="7.85546875" style="115" customWidth="1"/>
    <col min="7" max="7" width="2.7109375" style="115" customWidth="1"/>
    <col min="8" max="8" width="7" style="115" customWidth="1"/>
    <col min="9" max="9" width="2" style="115" customWidth="1"/>
    <col min="10" max="10" width="7.5703125" style="115" customWidth="1"/>
    <col min="11" max="11" width="5.28515625" style="115" customWidth="1"/>
    <col min="12" max="12" width="6.7109375" style="115" customWidth="1"/>
    <col min="13" max="13" width="1.5703125" style="115" customWidth="1"/>
    <col min="14" max="14" width="10.5703125" style="115" customWidth="1"/>
    <col min="15" max="15" width="24" style="247" customWidth="1"/>
    <col min="16" max="16" width="6.7109375" style="247" customWidth="1"/>
    <col min="17" max="22" width="9.140625" style="247"/>
    <col min="23" max="16384" width="9.140625" style="115"/>
  </cols>
  <sheetData>
    <row r="1" spans="1:22" s="186" customFormat="1" ht="11.25" customHeight="1">
      <c r="A1" s="176"/>
      <c r="B1" s="202"/>
      <c r="C1" s="202"/>
      <c r="D1" s="202"/>
      <c r="E1" s="202"/>
      <c r="F1" s="202"/>
      <c r="G1" s="202"/>
      <c r="H1" s="202"/>
      <c r="I1" s="202"/>
      <c r="J1" s="593" t="s">
        <v>3408</v>
      </c>
      <c r="K1" s="593"/>
      <c r="L1" s="593"/>
      <c r="M1" s="593"/>
      <c r="N1" s="593"/>
      <c r="O1" s="275"/>
      <c r="P1" s="275"/>
      <c r="Q1" s="275"/>
      <c r="R1" s="275"/>
      <c r="S1" s="275"/>
      <c r="T1" s="275"/>
      <c r="U1" s="275"/>
      <c r="V1" s="275"/>
    </row>
    <row r="2" spans="1:22" s="186" customFormat="1" ht="32.25" customHeight="1">
      <c r="A2" s="202"/>
      <c r="B2" s="202"/>
      <c r="C2" s="202"/>
      <c r="D2" s="202"/>
      <c r="E2" s="202"/>
      <c r="F2" s="202"/>
      <c r="G2" s="202"/>
      <c r="H2" s="615" t="s">
        <v>3356</v>
      </c>
      <c r="I2" s="615"/>
      <c r="J2" s="615"/>
      <c r="K2" s="615"/>
      <c r="L2" s="615"/>
      <c r="M2" s="615"/>
      <c r="N2" s="615"/>
      <c r="O2" s="275"/>
      <c r="P2" s="275"/>
      <c r="Q2" s="275"/>
      <c r="R2" s="275"/>
      <c r="S2" s="275"/>
      <c r="T2" s="275"/>
      <c r="U2" s="275"/>
      <c r="V2" s="275"/>
    </row>
    <row r="3" spans="1:22" s="186" customFormat="1" ht="24" customHeight="1">
      <c r="A3" s="202"/>
      <c r="B3" s="202"/>
      <c r="C3" s="202"/>
      <c r="D3" s="202"/>
      <c r="E3" s="202"/>
      <c r="F3" s="202"/>
      <c r="G3" s="202"/>
      <c r="H3" s="202"/>
      <c r="I3" s="202"/>
      <c r="J3" s="202"/>
      <c r="K3" s="202"/>
      <c r="L3" s="202"/>
      <c r="M3" s="202"/>
      <c r="N3" s="284" t="s">
        <v>3355</v>
      </c>
      <c r="O3" s="275"/>
      <c r="P3" s="275"/>
      <c r="Q3" s="275"/>
      <c r="R3" s="275"/>
      <c r="S3" s="275"/>
      <c r="T3" s="275"/>
      <c r="U3" s="275"/>
      <c r="V3" s="275"/>
    </row>
    <row r="4" spans="1:22" s="186" customFormat="1" ht="12.75" customHeight="1">
      <c r="A4" s="530" t="s">
        <v>3354</v>
      </c>
      <c r="B4" s="530"/>
      <c r="C4" s="530"/>
      <c r="D4" s="530"/>
      <c r="E4" s="530"/>
      <c r="F4" s="530"/>
      <c r="G4" s="530"/>
      <c r="H4" s="530"/>
      <c r="I4" s="530"/>
      <c r="J4" s="530"/>
      <c r="K4" s="530"/>
      <c r="L4" s="530"/>
      <c r="M4" s="530"/>
      <c r="N4" s="530"/>
      <c r="O4" s="275"/>
      <c r="P4" s="275"/>
      <c r="Q4" s="275"/>
      <c r="R4" s="275"/>
      <c r="S4" s="275"/>
      <c r="T4" s="275"/>
      <c r="U4" s="275"/>
      <c r="V4" s="275"/>
    </row>
    <row r="5" spans="1:22" s="186" customFormat="1" ht="12.75" customHeight="1">
      <c r="A5" s="530" t="s">
        <v>3407</v>
      </c>
      <c r="B5" s="530"/>
      <c r="C5" s="530"/>
      <c r="D5" s="530"/>
      <c r="E5" s="530"/>
      <c r="F5" s="530"/>
      <c r="G5" s="530"/>
      <c r="H5" s="530"/>
      <c r="I5" s="530"/>
      <c r="J5" s="530"/>
      <c r="K5" s="530"/>
      <c r="L5" s="530"/>
      <c r="M5" s="530"/>
      <c r="N5" s="530"/>
      <c r="O5" s="275"/>
      <c r="P5" s="275"/>
      <c r="Q5" s="275"/>
      <c r="R5" s="275"/>
      <c r="S5" s="275"/>
      <c r="T5" s="275"/>
      <c r="U5" s="275"/>
      <c r="V5" s="275"/>
    </row>
    <row r="6" spans="1:22" s="186" customFormat="1" ht="15" customHeight="1">
      <c r="A6" s="202"/>
      <c r="B6" s="202"/>
      <c r="C6" s="283" t="s">
        <v>3352</v>
      </c>
      <c r="D6" s="282" t="str">
        <f>Баланс!O6</f>
        <v>январь</v>
      </c>
      <c r="E6" s="245" t="s">
        <v>3311</v>
      </c>
      <c r="F6" s="281" t="s">
        <v>3125</v>
      </c>
      <c r="G6" s="611">
        <f>Баланс!K5</f>
        <v>43373</v>
      </c>
      <c r="H6" s="611"/>
      <c r="I6" s="280"/>
      <c r="J6" s="280"/>
      <c r="K6" s="280"/>
      <c r="L6" s="279"/>
      <c r="M6" s="279"/>
      <c r="N6" s="202"/>
      <c r="O6" s="275"/>
      <c r="P6" s="275"/>
      <c r="Q6" s="275"/>
      <c r="R6" s="275"/>
      <c r="S6" s="275"/>
      <c r="T6" s="275"/>
      <c r="U6" s="275"/>
      <c r="V6" s="275"/>
    </row>
    <row r="7" spans="1:22" s="186" customFormat="1" ht="9" customHeight="1">
      <c r="A7" s="130"/>
      <c r="B7" s="202"/>
      <c r="C7" s="202"/>
      <c r="D7" s="202"/>
      <c r="E7" s="202"/>
      <c r="F7" s="202"/>
      <c r="G7" s="202"/>
      <c r="H7" s="202"/>
      <c r="I7" s="202"/>
      <c r="J7" s="202"/>
      <c r="K7" s="202"/>
      <c r="L7" s="202"/>
      <c r="M7" s="202"/>
      <c r="N7" s="202"/>
      <c r="O7" s="275"/>
      <c r="P7" s="275"/>
      <c r="Q7" s="275"/>
      <c r="R7" s="275"/>
      <c r="S7" s="275"/>
      <c r="T7" s="275"/>
      <c r="U7" s="275"/>
      <c r="V7" s="275"/>
    </row>
    <row r="8" spans="1:22" s="186" customFormat="1" ht="15" customHeight="1">
      <c r="A8" s="534" t="s">
        <v>3249</v>
      </c>
      <c r="B8" s="535"/>
      <c r="C8" s="535"/>
      <c r="D8" s="278"/>
      <c r="E8" s="527" t="str">
        <f>Баланс!$D$21</f>
        <v>ОАО "Белбуд"</v>
      </c>
      <c r="F8" s="528"/>
      <c r="G8" s="528"/>
      <c r="H8" s="528"/>
      <c r="I8" s="528"/>
      <c r="J8" s="528"/>
      <c r="K8" s="528"/>
      <c r="L8" s="528"/>
      <c r="M8" s="528"/>
      <c r="N8" s="529"/>
      <c r="O8" s="275"/>
      <c r="P8" s="275"/>
      <c r="Q8" s="275"/>
      <c r="R8" s="275"/>
      <c r="S8" s="275"/>
      <c r="T8" s="275"/>
      <c r="U8" s="275"/>
      <c r="V8" s="275"/>
    </row>
    <row r="9" spans="1:22" s="186" customFormat="1" ht="15" customHeight="1">
      <c r="A9" s="534" t="s">
        <v>3247</v>
      </c>
      <c r="B9" s="535"/>
      <c r="C9" s="535"/>
      <c r="D9" s="278"/>
      <c r="E9" s="527">
        <f>Баланс!$D$22</f>
        <v>100794022</v>
      </c>
      <c r="F9" s="528"/>
      <c r="G9" s="528"/>
      <c r="H9" s="528"/>
      <c r="I9" s="528"/>
      <c r="J9" s="528"/>
      <c r="K9" s="528"/>
      <c r="L9" s="528"/>
      <c r="M9" s="528"/>
      <c r="N9" s="529"/>
      <c r="O9" s="275"/>
      <c r="P9" s="275"/>
      <c r="Q9" s="275"/>
      <c r="R9" s="275"/>
      <c r="S9" s="275"/>
      <c r="T9" s="275"/>
      <c r="U9" s="275"/>
      <c r="V9" s="275"/>
    </row>
    <row r="10" spans="1:22" s="186" customFormat="1" ht="15" customHeight="1">
      <c r="A10" s="534" t="s">
        <v>3246</v>
      </c>
      <c r="B10" s="535"/>
      <c r="C10" s="535"/>
      <c r="D10" s="278"/>
      <c r="E10" s="527">
        <f>Баланс!$D$23</f>
        <v>68200</v>
      </c>
      <c r="F10" s="528"/>
      <c r="G10" s="528"/>
      <c r="H10" s="528"/>
      <c r="I10" s="528"/>
      <c r="J10" s="528"/>
      <c r="K10" s="528"/>
      <c r="L10" s="528"/>
      <c r="M10" s="528"/>
      <c r="N10" s="529"/>
      <c r="O10" s="275"/>
      <c r="P10" s="275"/>
      <c r="Q10" s="275"/>
      <c r="R10" s="275"/>
      <c r="S10" s="275"/>
      <c r="T10" s="275"/>
      <c r="U10" s="275"/>
      <c r="V10" s="275"/>
    </row>
    <row r="11" spans="1:22" s="186" customFormat="1" ht="15" customHeight="1">
      <c r="A11" s="534" t="s">
        <v>3245</v>
      </c>
      <c r="B11" s="535"/>
      <c r="C11" s="535"/>
      <c r="D11" s="278"/>
      <c r="E11" s="527" t="str">
        <f>Баланс!$D$24</f>
        <v>частная</v>
      </c>
      <c r="F11" s="528"/>
      <c r="G11" s="528"/>
      <c r="H11" s="528"/>
      <c r="I11" s="528"/>
      <c r="J11" s="528"/>
      <c r="K11" s="528"/>
      <c r="L11" s="528"/>
      <c r="M11" s="528"/>
      <c r="N11" s="529"/>
      <c r="O11" s="275"/>
      <c r="P11" s="275"/>
      <c r="Q11" s="275"/>
      <c r="R11" s="275"/>
      <c r="S11" s="275"/>
      <c r="T11" s="275"/>
      <c r="U11" s="275"/>
      <c r="V11" s="275"/>
    </row>
    <row r="12" spans="1:22" s="186" customFormat="1" ht="15" customHeight="1">
      <c r="A12" s="534" t="s">
        <v>3243</v>
      </c>
      <c r="B12" s="535"/>
      <c r="C12" s="535"/>
      <c r="D12" s="278"/>
      <c r="E12" s="527" t="str">
        <f>Баланс!$D$25</f>
        <v>общее собрание акционеров</v>
      </c>
      <c r="F12" s="528"/>
      <c r="G12" s="528"/>
      <c r="H12" s="528"/>
      <c r="I12" s="528"/>
      <c r="J12" s="528"/>
      <c r="K12" s="528"/>
      <c r="L12" s="528"/>
      <c r="M12" s="528"/>
      <c r="N12" s="529"/>
      <c r="O12" s="275"/>
      <c r="P12" s="275"/>
      <c r="Q12" s="275"/>
      <c r="R12" s="275"/>
      <c r="S12" s="275"/>
      <c r="T12" s="275"/>
      <c r="U12" s="275"/>
      <c r="V12" s="275"/>
    </row>
    <row r="13" spans="1:22" s="186" customFormat="1" ht="15" customHeight="1">
      <c r="A13" s="534" t="s">
        <v>264</v>
      </c>
      <c r="B13" s="535"/>
      <c r="C13" s="535"/>
      <c r="D13" s="278"/>
      <c r="E13" s="527" t="str">
        <f>Баланс!$D$26</f>
        <v>тыс.рублей</v>
      </c>
      <c r="F13" s="528"/>
      <c r="G13" s="528"/>
      <c r="H13" s="528"/>
      <c r="I13" s="528"/>
      <c r="J13" s="528"/>
      <c r="K13" s="528"/>
      <c r="L13" s="528"/>
      <c r="M13" s="528"/>
      <c r="N13" s="529"/>
      <c r="O13" s="275"/>
      <c r="P13" s="275"/>
      <c r="Q13" s="275"/>
      <c r="R13" s="275"/>
      <c r="S13" s="275"/>
      <c r="T13" s="275"/>
      <c r="U13" s="275"/>
      <c r="V13" s="275"/>
    </row>
    <row r="14" spans="1:22" s="186" customFormat="1" ht="15" customHeight="1">
      <c r="A14" s="534" t="s">
        <v>3240</v>
      </c>
      <c r="B14" s="535"/>
      <c r="C14" s="535"/>
      <c r="D14" s="278"/>
      <c r="E14" s="527" t="str">
        <f>Баланс!$D$27</f>
        <v>220113 г.Минск ул.Восточная 133</v>
      </c>
      <c r="F14" s="528"/>
      <c r="G14" s="528"/>
      <c r="H14" s="528"/>
      <c r="I14" s="528"/>
      <c r="J14" s="528"/>
      <c r="K14" s="528"/>
      <c r="L14" s="528"/>
      <c r="M14" s="528"/>
      <c r="N14" s="529"/>
      <c r="O14" s="275"/>
      <c r="P14" s="275"/>
      <c r="Q14" s="275"/>
      <c r="R14" s="275"/>
      <c r="S14" s="275"/>
      <c r="T14" s="275"/>
      <c r="U14" s="275"/>
      <c r="V14" s="275"/>
    </row>
    <row r="15" spans="1:22" s="186" customFormat="1" ht="5.25" customHeight="1">
      <c r="A15" s="130"/>
      <c r="B15" s="130"/>
      <c r="C15" s="130"/>
      <c r="D15" s="130"/>
      <c r="E15" s="130"/>
      <c r="F15" s="130"/>
      <c r="G15" s="130"/>
      <c r="H15" s="130"/>
      <c r="I15" s="130"/>
      <c r="J15" s="202"/>
      <c r="K15" s="202"/>
      <c r="L15" s="202"/>
      <c r="M15" s="202"/>
      <c r="N15" s="202"/>
      <c r="O15" s="275"/>
      <c r="P15" s="275"/>
      <c r="Q15" s="275"/>
      <c r="R15" s="275"/>
      <c r="S15" s="275"/>
      <c r="T15" s="275"/>
      <c r="U15" s="275"/>
      <c r="V15" s="275"/>
    </row>
    <row r="16" spans="1:22" s="186" customFormat="1" ht="15" customHeight="1">
      <c r="A16" s="578" t="s">
        <v>3278</v>
      </c>
      <c r="B16" s="579"/>
      <c r="C16" s="579"/>
      <c r="D16" s="579"/>
      <c r="E16" s="580"/>
      <c r="F16" s="601" t="s">
        <v>9</v>
      </c>
      <c r="G16" s="277" t="s">
        <v>3314</v>
      </c>
      <c r="H16" s="266" t="str">
        <f>D6</f>
        <v>январь</v>
      </c>
      <c r="I16" s="266" t="s">
        <v>3311</v>
      </c>
      <c r="J16" s="264" t="str">
        <f>F6</f>
        <v>декабрь</v>
      </c>
      <c r="K16" s="276" t="s">
        <v>3375</v>
      </c>
      <c r="L16" s="266" t="str">
        <f>H16</f>
        <v>январь</v>
      </c>
      <c r="M16" s="265" t="s">
        <v>3311</v>
      </c>
      <c r="N16" s="264" t="str">
        <f>J16</f>
        <v>декабрь</v>
      </c>
      <c r="O16" s="603" t="s">
        <v>3232</v>
      </c>
      <c r="P16" s="604"/>
      <c r="Q16" s="604"/>
      <c r="R16" s="275"/>
      <c r="S16" s="275"/>
      <c r="T16" s="275"/>
      <c r="U16" s="275"/>
      <c r="V16" s="275"/>
    </row>
    <row r="17" spans="1:22" ht="15" customHeight="1">
      <c r="A17" s="581"/>
      <c r="B17" s="582"/>
      <c r="C17" s="582"/>
      <c r="D17" s="582"/>
      <c r="E17" s="583"/>
      <c r="F17" s="602"/>
      <c r="G17" s="595">
        <f>G6</f>
        <v>43373</v>
      </c>
      <c r="H17" s="596"/>
      <c r="I17" s="596"/>
      <c r="J17" s="597"/>
      <c r="K17" s="595">
        <f>DATE(YEAR(G17),MONTH(0),DAY(0))</f>
        <v>43100</v>
      </c>
      <c r="L17" s="596"/>
      <c r="M17" s="596"/>
      <c r="N17" s="597"/>
      <c r="O17" s="603"/>
      <c r="P17" s="604"/>
      <c r="Q17" s="604"/>
      <c r="R17" s="261"/>
      <c r="S17" s="261"/>
      <c r="T17" s="261"/>
      <c r="U17" s="261"/>
    </row>
    <row r="18" spans="1:22" ht="11.25" customHeight="1">
      <c r="A18" s="395">
        <v>1</v>
      </c>
      <c r="B18" s="396"/>
      <c r="C18" s="396"/>
      <c r="D18" s="396"/>
      <c r="E18" s="397"/>
      <c r="F18" s="262">
        <v>2</v>
      </c>
      <c r="G18" s="587">
        <v>3</v>
      </c>
      <c r="H18" s="588"/>
      <c r="I18" s="588"/>
      <c r="J18" s="589"/>
      <c r="K18" s="587">
        <v>4</v>
      </c>
      <c r="L18" s="588"/>
      <c r="M18" s="588"/>
      <c r="N18" s="589"/>
      <c r="O18" s="603"/>
      <c r="P18" s="604"/>
      <c r="Q18" s="604"/>
      <c r="R18" s="261"/>
      <c r="S18" s="261"/>
      <c r="T18" s="261"/>
      <c r="U18" s="261"/>
    </row>
    <row r="19" spans="1:22" s="250" customFormat="1" ht="27" customHeight="1">
      <c r="A19" s="417" t="s">
        <v>3406</v>
      </c>
      <c r="B19" s="418"/>
      <c r="C19" s="418"/>
      <c r="D19" s="418"/>
      <c r="E19" s="419"/>
      <c r="F19" s="156" t="s">
        <v>3349</v>
      </c>
      <c r="G19" s="575">
        <v>294</v>
      </c>
      <c r="H19" s="576"/>
      <c r="I19" s="576"/>
      <c r="J19" s="577"/>
      <c r="K19" s="575">
        <v>275</v>
      </c>
      <c r="L19" s="576"/>
      <c r="M19" s="576"/>
      <c r="N19" s="577"/>
      <c r="O19" s="257" t="s">
        <v>3405</v>
      </c>
      <c r="P19" s="253"/>
      <c r="Q19" s="253"/>
      <c r="R19" s="253"/>
      <c r="S19" s="252"/>
      <c r="T19" s="252"/>
      <c r="U19" s="252"/>
      <c r="V19" s="251"/>
    </row>
    <row r="20" spans="1:22" s="250" customFormat="1" ht="27" customHeight="1">
      <c r="A20" s="417" t="s">
        <v>3404</v>
      </c>
      <c r="B20" s="418"/>
      <c r="C20" s="418"/>
      <c r="D20" s="418"/>
      <c r="E20" s="419"/>
      <c r="F20" s="156" t="s">
        <v>3348</v>
      </c>
      <c r="G20" s="584">
        <v>3</v>
      </c>
      <c r="H20" s="585"/>
      <c r="I20" s="585"/>
      <c r="J20" s="586"/>
      <c r="K20" s="584"/>
      <c r="L20" s="585"/>
      <c r="M20" s="585"/>
      <c r="N20" s="586"/>
      <c r="O20" s="257" t="s">
        <v>3403</v>
      </c>
      <c r="P20" s="253"/>
      <c r="Q20" s="253"/>
      <c r="R20" s="253"/>
      <c r="S20" s="252"/>
      <c r="T20" s="252"/>
      <c r="U20" s="252"/>
      <c r="V20" s="251"/>
    </row>
    <row r="21" spans="1:22" s="250" customFormat="1" ht="15" customHeight="1">
      <c r="A21" s="392" t="s">
        <v>3402</v>
      </c>
      <c r="B21" s="418"/>
      <c r="C21" s="418"/>
      <c r="D21" s="418"/>
      <c r="E21" s="419"/>
      <c r="F21" s="156" t="s">
        <v>3346</v>
      </c>
      <c r="G21" s="590">
        <f>G19-G20</f>
        <v>291</v>
      </c>
      <c r="H21" s="591"/>
      <c r="I21" s="591"/>
      <c r="J21" s="592"/>
      <c r="K21" s="590">
        <f>K19-K20</f>
        <v>275</v>
      </c>
      <c r="L21" s="591"/>
      <c r="M21" s="591"/>
      <c r="N21" s="592"/>
      <c r="O21" s="257"/>
      <c r="P21" s="255"/>
      <c r="Q21" s="255"/>
      <c r="R21" s="255"/>
      <c r="S21" s="273"/>
      <c r="T21" s="252"/>
      <c r="U21" s="252"/>
      <c r="V21" s="251"/>
    </row>
    <row r="22" spans="1:22" s="250" customFormat="1" ht="15" customHeight="1">
      <c r="A22" s="417" t="s">
        <v>3401</v>
      </c>
      <c r="B22" s="418"/>
      <c r="C22" s="418"/>
      <c r="D22" s="418"/>
      <c r="E22" s="419"/>
      <c r="F22" s="156" t="s">
        <v>3345</v>
      </c>
      <c r="G22" s="584">
        <v>342</v>
      </c>
      <c r="H22" s="585"/>
      <c r="I22" s="585"/>
      <c r="J22" s="586"/>
      <c r="K22" s="584">
        <v>330</v>
      </c>
      <c r="L22" s="585"/>
      <c r="M22" s="585"/>
      <c r="N22" s="586"/>
      <c r="O22" s="257" t="s">
        <v>3400</v>
      </c>
      <c r="P22" s="255"/>
      <c r="Q22" s="255"/>
      <c r="R22" s="255"/>
      <c r="S22" s="273"/>
      <c r="T22" s="252"/>
      <c r="U22" s="252"/>
      <c r="V22" s="251"/>
    </row>
    <row r="23" spans="1:22" s="250" customFormat="1" ht="15" customHeight="1">
      <c r="A23" s="417" t="s">
        <v>3399</v>
      </c>
      <c r="B23" s="418"/>
      <c r="C23" s="418"/>
      <c r="D23" s="418"/>
      <c r="E23" s="419"/>
      <c r="F23" s="156" t="s">
        <v>3344</v>
      </c>
      <c r="G23" s="584">
        <v>0</v>
      </c>
      <c r="H23" s="585"/>
      <c r="I23" s="585"/>
      <c r="J23" s="586"/>
      <c r="K23" s="584"/>
      <c r="L23" s="585"/>
      <c r="M23" s="585"/>
      <c r="N23" s="586"/>
      <c r="O23" s="257" t="s">
        <v>3398</v>
      </c>
      <c r="P23" s="255"/>
      <c r="Q23" s="255"/>
      <c r="R23" s="255"/>
      <c r="S23" s="273"/>
      <c r="T23" s="252"/>
      <c r="U23" s="252"/>
      <c r="V23" s="251"/>
    </row>
    <row r="24" spans="1:22" s="250" customFormat="1" ht="27" customHeight="1">
      <c r="A24" s="417" t="s">
        <v>3397</v>
      </c>
      <c r="B24" s="418"/>
      <c r="C24" s="418"/>
      <c r="D24" s="418"/>
      <c r="E24" s="419"/>
      <c r="F24" s="156" t="s">
        <v>3335</v>
      </c>
      <c r="G24" s="590">
        <f>G21-G22-G23</f>
        <v>-51</v>
      </c>
      <c r="H24" s="591"/>
      <c r="I24" s="591"/>
      <c r="J24" s="592"/>
      <c r="K24" s="590">
        <f>K21-K22-K23</f>
        <v>-55</v>
      </c>
      <c r="L24" s="591"/>
      <c r="M24" s="591"/>
      <c r="N24" s="592"/>
      <c r="O24" s="257"/>
      <c r="P24" s="254"/>
      <c r="Q24" s="254"/>
      <c r="R24" s="254"/>
      <c r="S24" s="273"/>
      <c r="T24" s="252"/>
      <c r="U24" s="252"/>
      <c r="V24" s="251"/>
    </row>
    <row r="25" spans="1:22" s="250" customFormat="1" ht="15" customHeight="1">
      <c r="A25" s="417" t="s">
        <v>3396</v>
      </c>
      <c r="B25" s="418"/>
      <c r="C25" s="418"/>
      <c r="D25" s="418"/>
      <c r="E25" s="419"/>
      <c r="F25" s="156" t="s">
        <v>3324</v>
      </c>
      <c r="G25" s="575">
        <v>0</v>
      </c>
      <c r="H25" s="576"/>
      <c r="I25" s="576"/>
      <c r="J25" s="577"/>
      <c r="K25" s="575"/>
      <c r="L25" s="576"/>
      <c r="M25" s="576"/>
      <c r="N25" s="577"/>
      <c r="O25" s="274" t="s">
        <v>3395</v>
      </c>
      <c r="P25" s="255"/>
      <c r="Q25" s="255"/>
      <c r="R25" s="255"/>
      <c r="S25" s="273"/>
      <c r="T25" s="252"/>
      <c r="U25" s="252"/>
      <c r="V25" s="251"/>
    </row>
    <row r="26" spans="1:22" s="250" customFormat="1" ht="15" customHeight="1">
      <c r="A26" s="417" t="s">
        <v>3394</v>
      </c>
      <c r="B26" s="418"/>
      <c r="C26" s="418"/>
      <c r="D26" s="418"/>
      <c r="E26" s="419"/>
      <c r="F26" s="156" t="s">
        <v>3323</v>
      </c>
      <c r="G26" s="584">
        <v>198</v>
      </c>
      <c r="H26" s="585"/>
      <c r="I26" s="585"/>
      <c r="J26" s="586"/>
      <c r="K26" s="584">
        <v>235</v>
      </c>
      <c r="L26" s="585"/>
      <c r="M26" s="585"/>
      <c r="N26" s="586"/>
      <c r="O26" s="257" t="s">
        <v>3393</v>
      </c>
      <c r="P26" s="255"/>
      <c r="Q26" s="255"/>
      <c r="R26" s="255"/>
      <c r="S26" s="273"/>
      <c r="T26" s="252"/>
      <c r="U26" s="252"/>
      <c r="V26" s="251"/>
    </row>
    <row r="27" spans="1:22" s="250" customFormat="1" ht="20.100000000000001" customHeight="1">
      <c r="A27" s="392" t="s">
        <v>3392</v>
      </c>
      <c r="B27" s="418"/>
      <c r="C27" s="418"/>
      <c r="D27" s="418"/>
      <c r="E27" s="419"/>
      <c r="F27" s="156" t="s">
        <v>3322</v>
      </c>
      <c r="G27" s="590">
        <f>G24+G25-G26</f>
        <v>-249</v>
      </c>
      <c r="H27" s="591"/>
      <c r="I27" s="591"/>
      <c r="J27" s="592"/>
      <c r="K27" s="590">
        <f>K24+K25-K26</f>
        <v>-290</v>
      </c>
      <c r="L27" s="591"/>
      <c r="M27" s="591"/>
      <c r="N27" s="592"/>
      <c r="O27" s="257"/>
      <c r="P27" s="254"/>
      <c r="Q27" s="254"/>
      <c r="R27" s="254"/>
      <c r="S27" s="273"/>
      <c r="T27" s="252"/>
      <c r="U27" s="252"/>
      <c r="V27" s="251"/>
    </row>
    <row r="28" spans="1:22" s="250" customFormat="1" ht="15" customHeight="1">
      <c r="A28" s="417" t="s">
        <v>3391</v>
      </c>
      <c r="B28" s="418"/>
      <c r="C28" s="418"/>
      <c r="D28" s="418"/>
      <c r="E28" s="419"/>
      <c r="F28" s="156">
        <v>100</v>
      </c>
      <c r="G28" s="590">
        <v>600</v>
      </c>
      <c r="H28" s="591"/>
      <c r="I28" s="591"/>
      <c r="J28" s="592"/>
      <c r="K28" s="590">
        <v>453</v>
      </c>
      <c r="L28" s="591"/>
      <c r="M28" s="591"/>
      <c r="N28" s="592"/>
      <c r="O28" s="257" t="s">
        <v>3382</v>
      </c>
      <c r="P28" s="253"/>
      <c r="Q28" s="253"/>
      <c r="R28" s="253"/>
      <c r="S28" s="252"/>
      <c r="T28" s="252"/>
      <c r="U28" s="252"/>
      <c r="V28" s="251"/>
    </row>
    <row r="29" spans="1:22" s="250" customFormat="1" ht="15" customHeight="1">
      <c r="A29" s="514" t="s">
        <v>3295</v>
      </c>
      <c r="B29" s="515"/>
      <c r="C29" s="515"/>
      <c r="D29" s="515"/>
      <c r="E29" s="516"/>
      <c r="F29" s="272"/>
      <c r="G29" s="598"/>
      <c r="H29" s="599"/>
      <c r="I29" s="599"/>
      <c r="J29" s="600"/>
      <c r="K29" s="598"/>
      <c r="L29" s="599"/>
      <c r="M29" s="599"/>
      <c r="N29" s="600"/>
      <c r="O29" s="257"/>
      <c r="P29" s="253"/>
      <c r="Q29" s="253"/>
      <c r="R29" s="253"/>
      <c r="S29" s="252"/>
      <c r="T29" s="252"/>
      <c r="U29" s="252"/>
      <c r="V29" s="251"/>
    </row>
    <row r="30" spans="1:22" s="250" customFormat="1" ht="38.25" customHeight="1">
      <c r="A30" s="537" t="s">
        <v>3390</v>
      </c>
      <c r="B30" s="538"/>
      <c r="C30" s="538"/>
      <c r="D30" s="538"/>
      <c r="E30" s="539"/>
      <c r="F30" s="270" t="s">
        <v>290</v>
      </c>
      <c r="G30" s="572">
        <v>576</v>
      </c>
      <c r="H30" s="573"/>
      <c r="I30" s="573"/>
      <c r="J30" s="574"/>
      <c r="K30" s="572">
        <v>400</v>
      </c>
      <c r="L30" s="573"/>
      <c r="M30" s="573"/>
      <c r="N30" s="574"/>
      <c r="O30" s="257"/>
      <c r="P30" s="253"/>
      <c r="Q30" s="253"/>
      <c r="R30" s="253"/>
      <c r="S30" s="252"/>
      <c r="T30" s="252"/>
      <c r="U30" s="252"/>
      <c r="V30" s="251"/>
    </row>
    <row r="31" spans="1:22" s="250" customFormat="1" ht="27" customHeight="1">
      <c r="A31" s="511" t="s">
        <v>3389</v>
      </c>
      <c r="B31" s="512"/>
      <c r="C31" s="512"/>
      <c r="D31" s="512"/>
      <c r="E31" s="513"/>
      <c r="F31" s="156">
        <v>102</v>
      </c>
      <c r="G31" s="575"/>
      <c r="H31" s="576"/>
      <c r="I31" s="576"/>
      <c r="J31" s="577"/>
      <c r="K31" s="575">
        <v>47</v>
      </c>
      <c r="L31" s="576"/>
      <c r="M31" s="576"/>
      <c r="N31" s="577"/>
      <c r="O31" s="257"/>
      <c r="P31" s="253"/>
      <c r="Q31" s="253"/>
      <c r="R31" s="253"/>
      <c r="S31" s="252"/>
      <c r="T31" s="252"/>
      <c r="U31" s="252"/>
      <c r="V31" s="251"/>
    </row>
    <row r="32" spans="1:22" s="250" customFormat="1" ht="15" customHeight="1">
      <c r="A32" s="511" t="s">
        <v>3388</v>
      </c>
      <c r="B32" s="512"/>
      <c r="C32" s="512"/>
      <c r="D32" s="512"/>
      <c r="E32" s="513"/>
      <c r="F32" s="156">
        <v>103</v>
      </c>
      <c r="G32" s="575">
        <v>5</v>
      </c>
      <c r="H32" s="576"/>
      <c r="I32" s="576"/>
      <c r="J32" s="577"/>
      <c r="K32" s="575">
        <v>3</v>
      </c>
      <c r="L32" s="576"/>
      <c r="M32" s="576"/>
      <c r="N32" s="577"/>
      <c r="O32" s="257"/>
      <c r="P32" s="253"/>
      <c r="Q32" s="253"/>
      <c r="R32" s="253"/>
      <c r="S32" s="252"/>
      <c r="T32" s="252"/>
      <c r="U32" s="252"/>
      <c r="V32" s="251"/>
    </row>
    <row r="33" spans="1:22" s="250" customFormat="1" ht="17.25" customHeight="1">
      <c r="A33" s="566" t="s">
        <v>3387</v>
      </c>
      <c r="B33" s="567"/>
      <c r="C33" s="567"/>
      <c r="D33" s="567"/>
      <c r="E33" s="568"/>
      <c r="F33" s="156">
        <v>104</v>
      </c>
      <c r="G33" s="575">
        <v>19</v>
      </c>
      <c r="H33" s="576"/>
      <c r="I33" s="576"/>
      <c r="J33" s="577"/>
      <c r="K33" s="575">
        <v>3</v>
      </c>
      <c r="L33" s="576"/>
      <c r="M33" s="576"/>
      <c r="N33" s="577"/>
      <c r="O33" s="257"/>
      <c r="P33" s="253"/>
      <c r="Q33" s="253"/>
      <c r="R33" s="253"/>
      <c r="S33" s="252"/>
      <c r="T33" s="252"/>
      <c r="U33" s="252"/>
      <c r="V33" s="251"/>
    </row>
    <row r="34" spans="1:22" s="250" customFormat="1" ht="15" customHeight="1">
      <c r="A34" s="417" t="s">
        <v>3386</v>
      </c>
      <c r="B34" s="418"/>
      <c r="C34" s="418"/>
      <c r="D34" s="418"/>
      <c r="E34" s="419"/>
      <c r="F34" s="156">
        <v>110</v>
      </c>
      <c r="G34" s="569">
        <v>622</v>
      </c>
      <c r="H34" s="570"/>
      <c r="I34" s="570"/>
      <c r="J34" s="571"/>
      <c r="K34" s="569">
        <v>1462</v>
      </c>
      <c r="L34" s="570"/>
      <c r="M34" s="570"/>
      <c r="N34" s="571"/>
      <c r="O34" s="257" t="s">
        <v>3379</v>
      </c>
      <c r="P34" s="253"/>
      <c r="Q34" s="253"/>
      <c r="R34" s="253"/>
      <c r="S34" s="252"/>
      <c r="T34" s="252"/>
      <c r="U34" s="252"/>
      <c r="V34" s="251"/>
    </row>
    <row r="35" spans="1:22" s="250" customFormat="1" ht="15" customHeight="1">
      <c r="A35" s="514" t="s">
        <v>81</v>
      </c>
      <c r="B35" s="515"/>
      <c r="C35" s="515"/>
      <c r="D35" s="515"/>
      <c r="E35" s="516"/>
      <c r="F35" s="271"/>
      <c r="G35" s="609"/>
      <c r="H35" s="609"/>
      <c r="I35" s="609"/>
      <c r="J35" s="610"/>
      <c r="K35" s="608"/>
      <c r="L35" s="609"/>
      <c r="M35" s="609"/>
      <c r="N35" s="610"/>
      <c r="O35" s="257"/>
      <c r="P35" s="253"/>
      <c r="Q35" s="253"/>
      <c r="R35" s="253"/>
      <c r="S35" s="252"/>
      <c r="T35" s="252"/>
      <c r="U35" s="252"/>
      <c r="V35" s="251"/>
    </row>
    <row r="36" spans="1:22" s="250" customFormat="1" ht="38.25" customHeight="1">
      <c r="A36" s="537" t="s">
        <v>3385</v>
      </c>
      <c r="B36" s="538"/>
      <c r="C36" s="538"/>
      <c r="D36" s="538"/>
      <c r="E36" s="539"/>
      <c r="F36" s="270">
        <v>111</v>
      </c>
      <c r="G36" s="605">
        <v>468</v>
      </c>
      <c r="H36" s="606"/>
      <c r="I36" s="606"/>
      <c r="J36" s="607"/>
      <c r="K36" s="605">
        <v>420</v>
      </c>
      <c r="L36" s="606"/>
      <c r="M36" s="606"/>
      <c r="N36" s="607"/>
      <c r="O36" s="257"/>
      <c r="P36" s="253"/>
      <c r="Q36" s="253"/>
      <c r="R36" s="253"/>
      <c r="S36" s="252"/>
      <c r="T36" s="252"/>
      <c r="U36" s="252"/>
      <c r="V36" s="251"/>
    </row>
    <row r="37" spans="1:22" s="250" customFormat="1" ht="15" customHeight="1">
      <c r="A37" s="566" t="s">
        <v>3384</v>
      </c>
      <c r="B37" s="567"/>
      <c r="C37" s="567"/>
      <c r="D37" s="567"/>
      <c r="E37" s="568"/>
      <c r="F37" s="156">
        <v>112</v>
      </c>
      <c r="G37" s="584">
        <v>154</v>
      </c>
      <c r="H37" s="585"/>
      <c r="I37" s="585"/>
      <c r="J37" s="586"/>
      <c r="K37" s="584">
        <v>1042</v>
      </c>
      <c r="L37" s="585"/>
      <c r="M37" s="585"/>
      <c r="N37" s="586"/>
      <c r="O37" s="257"/>
      <c r="P37" s="253"/>
      <c r="Q37" s="253"/>
      <c r="R37" s="253"/>
      <c r="S37" s="252"/>
      <c r="T37" s="252"/>
      <c r="U37" s="252"/>
      <c r="V37" s="251"/>
    </row>
    <row r="38" spans="1:22" s="250" customFormat="1" ht="15" customHeight="1">
      <c r="A38" s="417" t="s">
        <v>3383</v>
      </c>
      <c r="B38" s="418"/>
      <c r="C38" s="418"/>
      <c r="D38" s="418"/>
      <c r="E38" s="419"/>
      <c r="F38" s="156">
        <v>120</v>
      </c>
      <c r="G38" s="590">
        <f>G40+G41</f>
        <v>0</v>
      </c>
      <c r="H38" s="591"/>
      <c r="I38" s="591"/>
      <c r="J38" s="592"/>
      <c r="K38" s="590">
        <f>K40+K41</f>
        <v>0</v>
      </c>
      <c r="L38" s="591"/>
      <c r="M38" s="591"/>
      <c r="N38" s="592"/>
      <c r="O38" s="257" t="s">
        <v>3382</v>
      </c>
      <c r="P38" s="253"/>
      <c r="Q38" s="253"/>
      <c r="R38" s="253"/>
      <c r="S38" s="252"/>
      <c r="T38" s="252"/>
      <c r="U38" s="252"/>
      <c r="V38" s="251"/>
    </row>
    <row r="39" spans="1:22" s="250" customFormat="1" ht="15" customHeight="1">
      <c r="A39" s="514" t="s">
        <v>81</v>
      </c>
      <c r="B39" s="515"/>
      <c r="C39" s="515"/>
      <c r="D39" s="515"/>
      <c r="E39" s="516"/>
      <c r="F39" s="271"/>
      <c r="G39" s="609"/>
      <c r="H39" s="609"/>
      <c r="I39" s="609"/>
      <c r="J39" s="610"/>
      <c r="K39" s="608"/>
      <c r="L39" s="609"/>
      <c r="M39" s="609"/>
      <c r="N39" s="610"/>
      <c r="O39" s="257"/>
      <c r="P39" s="253"/>
      <c r="Q39" s="253"/>
      <c r="R39" s="253"/>
      <c r="S39" s="252"/>
      <c r="T39" s="252"/>
      <c r="U39" s="252"/>
      <c r="V39" s="251"/>
    </row>
    <row r="40" spans="1:22" s="250" customFormat="1" ht="27" customHeight="1">
      <c r="A40" s="537" t="s">
        <v>3377</v>
      </c>
      <c r="B40" s="538"/>
      <c r="C40" s="538"/>
      <c r="D40" s="538"/>
      <c r="E40" s="539"/>
      <c r="F40" s="270">
        <v>121</v>
      </c>
      <c r="G40" s="573">
        <v>0</v>
      </c>
      <c r="H40" s="573"/>
      <c r="I40" s="573"/>
      <c r="J40" s="574"/>
      <c r="K40" s="572">
        <v>0</v>
      </c>
      <c r="L40" s="573"/>
      <c r="M40" s="573"/>
      <c r="N40" s="574"/>
      <c r="O40" s="257"/>
      <c r="P40" s="253"/>
      <c r="Q40" s="253"/>
      <c r="R40" s="253"/>
      <c r="S40" s="252"/>
      <c r="T40" s="252"/>
      <c r="U40" s="252"/>
      <c r="V40" s="251"/>
    </row>
    <row r="41" spans="1:22" s="250" customFormat="1" ht="15" customHeight="1">
      <c r="A41" s="511" t="s">
        <v>3381</v>
      </c>
      <c r="B41" s="512"/>
      <c r="C41" s="512"/>
      <c r="D41" s="512"/>
      <c r="E41" s="513"/>
      <c r="F41" s="156">
        <v>122</v>
      </c>
      <c r="G41" s="575">
        <v>0</v>
      </c>
      <c r="H41" s="576"/>
      <c r="I41" s="576"/>
      <c r="J41" s="577"/>
      <c r="K41" s="575">
        <v>0</v>
      </c>
      <c r="L41" s="576"/>
      <c r="M41" s="576"/>
      <c r="N41" s="577"/>
      <c r="O41" s="257"/>
      <c r="P41" s="253"/>
      <c r="Q41" s="253"/>
      <c r="R41" s="253"/>
      <c r="S41" s="252"/>
      <c r="T41" s="252"/>
      <c r="U41" s="252"/>
      <c r="V41" s="251"/>
    </row>
    <row r="42" spans="1:22" s="250" customFormat="1" ht="15" customHeight="1">
      <c r="A42" s="417" t="s">
        <v>3380</v>
      </c>
      <c r="B42" s="418"/>
      <c r="C42" s="418"/>
      <c r="D42" s="418"/>
      <c r="E42" s="419"/>
      <c r="F42" s="156">
        <v>130</v>
      </c>
      <c r="G42" s="612">
        <f>G44+G45+G46</f>
        <v>0</v>
      </c>
      <c r="H42" s="613"/>
      <c r="I42" s="613"/>
      <c r="J42" s="614"/>
      <c r="K42" s="612">
        <f>K44+K45+K46</f>
        <v>0</v>
      </c>
      <c r="L42" s="613"/>
      <c r="M42" s="613"/>
      <c r="N42" s="614"/>
      <c r="O42" s="257" t="s">
        <v>3379</v>
      </c>
      <c r="P42" s="253"/>
      <c r="Q42" s="253"/>
      <c r="R42" s="253"/>
      <c r="S42" s="252"/>
      <c r="T42" s="252"/>
      <c r="U42" s="252"/>
      <c r="V42" s="251"/>
    </row>
    <row r="43" spans="1:22" s="250" customFormat="1" ht="15" customHeight="1">
      <c r="A43" s="514" t="s">
        <v>81</v>
      </c>
      <c r="B43" s="515"/>
      <c r="C43" s="515"/>
      <c r="D43" s="515"/>
      <c r="E43" s="516"/>
      <c r="F43" s="271"/>
      <c r="G43" s="609"/>
      <c r="H43" s="609"/>
      <c r="I43" s="609"/>
      <c r="J43" s="610"/>
      <c r="K43" s="608"/>
      <c r="L43" s="609"/>
      <c r="M43" s="609"/>
      <c r="N43" s="610"/>
      <c r="O43" s="257"/>
      <c r="P43" s="253"/>
      <c r="Q43" s="253"/>
      <c r="R43" s="253"/>
      <c r="S43" s="252"/>
      <c r="T43" s="252"/>
      <c r="U43" s="252"/>
      <c r="V43" s="251"/>
    </row>
    <row r="44" spans="1:22" s="250" customFormat="1" ht="15" customHeight="1">
      <c r="A44" s="537" t="s">
        <v>3378</v>
      </c>
      <c r="B44" s="538"/>
      <c r="C44" s="538"/>
      <c r="D44" s="538"/>
      <c r="E44" s="539"/>
      <c r="F44" s="270">
        <v>131</v>
      </c>
      <c r="G44" s="606">
        <v>0</v>
      </c>
      <c r="H44" s="606"/>
      <c r="I44" s="606"/>
      <c r="J44" s="607"/>
      <c r="K44" s="605">
        <v>0</v>
      </c>
      <c r="L44" s="606"/>
      <c r="M44" s="606"/>
      <c r="N44" s="607"/>
      <c r="O44" s="257"/>
      <c r="P44" s="253"/>
      <c r="Q44" s="253"/>
      <c r="R44" s="253"/>
      <c r="S44" s="252"/>
      <c r="T44" s="252"/>
      <c r="U44" s="252"/>
      <c r="V44" s="251"/>
    </row>
    <row r="45" spans="1:22" s="250" customFormat="1" ht="27" customHeight="1">
      <c r="A45" s="511" t="s">
        <v>3377</v>
      </c>
      <c r="B45" s="512"/>
      <c r="C45" s="512"/>
      <c r="D45" s="512"/>
      <c r="E45" s="513"/>
      <c r="F45" s="156">
        <v>132</v>
      </c>
      <c r="G45" s="584">
        <v>0</v>
      </c>
      <c r="H45" s="585"/>
      <c r="I45" s="585"/>
      <c r="J45" s="586"/>
      <c r="K45" s="584">
        <v>0</v>
      </c>
      <c r="L45" s="585"/>
      <c r="M45" s="585"/>
      <c r="N45" s="586"/>
      <c r="O45" s="257"/>
      <c r="P45" s="253"/>
      <c r="Q45" s="253"/>
      <c r="R45" s="253"/>
      <c r="S45" s="252"/>
      <c r="T45" s="252"/>
      <c r="U45" s="252"/>
      <c r="V45" s="251"/>
    </row>
    <row r="46" spans="1:22" s="250" customFormat="1" ht="15" customHeight="1">
      <c r="A46" s="511" t="s">
        <v>3376</v>
      </c>
      <c r="B46" s="512"/>
      <c r="C46" s="512"/>
      <c r="D46" s="512"/>
      <c r="E46" s="513"/>
      <c r="F46" s="156">
        <v>133</v>
      </c>
      <c r="G46" s="584">
        <v>0</v>
      </c>
      <c r="H46" s="585"/>
      <c r="I46" s="585"/>
      <c r="J46" s="586"/>
      <c r="K46" s="584">
        <v>0</v>
      </c>
      <c r="L46" s="585"/>
      <c r="M46" s="585"/>
      <c r="N46" s="586"/>
      <c r="O46" s="251"/>
      <c r="P46" s="269"/>
      <c r="Q46" s="253"/>
      <c r="R46" s="253"/>
      <c r="S46" s="252"/>
      <c r="T46" s="252"/>
      <c r="U46" s="252"/>
      <c r="V46" s="251"/>
    </row>
    <row r="47" spans="1:22" s="250" customFormat="1" ht="15" customHeight="1">
      <c r="A47" s="578" t="s">
        <v>3278</v>
      </c>
      <c r="B47" s="579"/>
      <c r="C47" s="579"/>
      <c r="D47" s="579"/>
      <c r="E47" s="580"/>
      <c r="F47" s="601" t="s">
        <v>9</v>
      </c>
      <c r="G47" s="268" t="s">
        <v>3375</v>
      </c>
      <c r="H47" s="266" t="str">
        <f>D6</f>
        <v>январь</v>
      </c>
      <c r="I47" s="266" t="s">
        <v>3311</v>
      </c>
      <c r="J47" s="264" t="str">
        <f>F6</f>
        <v>декабрь</v>
      </c>
      <c r="K47" s="267" t="s">
        <v>3375</v>
      </c>
      <c r="L47" s="266" t="str">
        <f>H47</f>
        <v>январь</v>
      </c>
      <c r="M47" s="265" t="s">
        <v>3311</v>
      </c>
      <c r="N47" s="264" t="str">
        <f>J47</f>
        <v>декабрь</v>
      </c>
      <c r="O47" s="263"/>
      <c r="P47" s="255"/>
      <c r="Q47" s="255"/>
      <c r="R47" s="255"/>
      <c r="S47" s="252"/>
      <c r="T47" s="252"/>
      <c r="U47" s="252"/>
      <c r="V47" s="251"/>
    </row>
    <row r="48" spans="1:22" ht="27" customHeight="1">
      <c r="A48" s="581"/>
      <c r="B48" s="582"/>
      <c r="C48" s="582"/>
      <c r="D48" s="582"/>
      <c r="E48" s="583"/>
      <c r="F48" s="602"/>
      <c r="G48" s="595">
        <f>G17</f>
        <v>43373</v>
      </c>
      <c r="H48" s="596"/>
      <c r="I48" s="596"/>
      <c r="J48" s="597"/>
      <c r="K48" s="595">
        <f>DATE(YEAR(G48),MONTH(0),DAY(0))</f>
        <v>43100</v>
      </c>
      <c r="L48" s="596"/>
      <c r="M48" s="596"/>
      <c r="N48" s="597"/>
      <c r="O48" s="261"/>
      <c r="P48" s="261"/>
      <c r="Q48" s="261"/>
      <c r="R48" s="261"/>
      <c r="S48" s="261"/>
      <c r="T48" s="261"/>
      <c r="U48" s="261"/>
    </row>
    <row r="49" spans="1:22" ht="11.25" customHeight="1">
      <c r="A49" s="395">
        <v>1</v>
      </c>
      <c r="B49" s="396"/>
      <c r="C49" s="396"/>
      <c r="D49" s="396"/>
      <c r="E49" s="397"/>
      <c r="F49" s="262">
        <v>2</v>
      </c>
      <c r="G49" s="500">
        <v>3</v>
      </c>
      <c r="H49" s="533"/>
      <c r="I49" s="533"/>
      <c r="J49" s="501"/>
      <c r="K49" s="500">
        <v>4</v>
      </c>
      <c r="L49" s="533"/>
      <c r="M49" s="533"/>
      <c r="N49" s="501"/>
      <c r="O49" s="261"/>
      <c r="P49" s="261"/>
      <c r="Q49" s="261"/>
      <c r="R49" s="261"/>
      <c r="S49" s="261"/>
      <c r="T49" s="261"/>
      <c r="U49" s="261"/>
    </row>
    <row r="50" spans="1:22" s="250" customFormat="1" ht="27" customHeight="1">
      <c r="A50" s="417" t="s">
        <v>3374</v>
      </c>
      <c r="B50" s="418"/>
      <c r="C50" s="418"/>
      <c r="D50" s="418"/>
      <c r="E50" s="419"/>
      <c r="F50" s="156" t="s">
        <v>3315</v>
      </c>
      <c r="G50" s="590">
        <v>-22</v>
      </c>
      <c r="H50" s="591"/>
      <c r="I50" s="591"/>
      <c r="J50" s="592"/>
      <c r="K50" s="590">
        <v>-1009</v>
      </c>
      <c r="L50" s="591"/>
      <c r="M50" s="591"/>
      <c r="N50" s="592"/>
      <c r="O50" s="257"/>
      <c r="P50" s="254"/>
      <c r="Q50" s="254"/>
      <c r="R50" s="254"/>
      <c r="S50" s="252"/>
      <c r="T50" s="252"/>
      <c r="U50" s="252"/>
      <c r="V50" s="251"/>
    </row>
    <row r="51" spans="1:22" s="250" customFormat="1" ht="20.100000000000001" customHeight="1">
      <c r="A51" s="417" t="s">
        <v>3373</v>
      </c>
      <c r="B51" s="418"/>
      <c r="C51" s="418"/>
      <c r="D51" s="418"/>
      <c r="E51" s="419"/>
      <c r="F51" s="156" t="s">
        <v>3312</v>
      </c>
      <c r="G51" s="590">
        <v>-271</v>
      </c>
      <c r="H51" s="591"/>
      <c r="I51" s="591"/>
      <c r="J51" s="592"/>
      <c r="K51" s="590">
        <v>-1299</v>
      </c>
      <c r="L51" s="591"/>
      <c r="M51" s="591"/>
      <c r="N51" s="592"/>
      <c r="O51" s="260"/>
      <c r="P51" s="254"/>
      <c r="Q51" s="254"/>
      <c r="R51" s="254"/>
      <c r="S51" s="252"/>
      <c r="T51" s="252"/>
      <c r="U51" s="252"/>
      <c r="V51" s="251"/>
    </row>
    <row r="52" spans="1:22" s="250" customFormat="1" ht="15" customHeight="1">
      <c r="A52" s="417" t="s">
        <v>3372</v>
      </c>
      <c r="B52" s="418"/>
      <c r="C52" s="418"/>
      <c r="D52" s="418"/>
      <c r="E52" s="419"/>
      <c r="F52" s="156" t="s">
        <v>3296</v>
      </c>
      <c r="G52" s="584">
        <v>6</v>
      </c>
      <c r="H52" s="585"/>
      <c r="I52" s="585"/>
      <c r="J52" s="586"/>
      <c r="K52" s="584">
        <v>0</v>
      </c>
      <c r="L52" s="585"/>
      <c r="M52" s="585"/>
      <c r="N52" s="586"/>
      <c r="O52" s="257" t="s">
        <v>139</v>
      </c>
      <c r="P52" s="255"/>
      <c r="Q52" s="255"/>
      <c r="R52" s="255"/>
      <c r="S52" s="252"/>
      <c r="T52" s="252"/>
      <c r="U52" s="252"/>
      <c r="V52" s="251"/>
    </row>
    <row r="53" spans="1:22" s="250" customFormat="1" ht="15" customHeight="1">
      <c r="A53" s="417" t="s">
        <v>3371</v>
      </c>
      <c r="B53" s="418"/>
      <c r="C53" s="418"/>
      <c r="D53" s="418"/>
      <c r="E53" s="419"/>
      <c r="F53" s="156" t="s">
        <v>3268</v>
      </c>
      <c r="G53" s="575">
        <v>0</v>
      </c>
      <c r="H53" s="576"/>
      <c r="I53" s="576"/>
      <c r="J53" s="577"/>
      <c r="K53" s="575">
        <v>0</v>
      </c>
      <c r="L53" s="576"/>
      <c r="M53" s="576"/>
      <c r="N53" s="577"/>
      <c r="O53" s="259" t="s">
        <v>3370</v>
      </c>
      <c r="P53" s="255"/>
      <c r="Q53" s="255"/>
      <c r="R53" s="255"/>
      <c r="S53" s="252"/>
      <c r="T53" s="252"/>
      <c r="U53" s="252"/>
      <c r="V53" s="251"/>
    </row>
    <row r="54" spans="1:22" s="250" customFormat="1" ht="15" customHeight="1">
      <c r="A54" s="417" t="s">
        <v>3369</v>
      </c>
      <c r="B54" s="418"/>
      <c r="C54" s="418"/>
      <c r="D54" s="418"/>
      <c r="E54" s="419"/>
      <c r="F54" s="156" t="s">
        <v>3266</v>
      </c>
      <c r="G54" s="575">
        <v>0</v>
      </c>
      <c r="H54" s="576"/>
      <c r="I54" s="576"/>
      <c r="J54" s="577"/>
      <c r="K54" s="575">
        <v>0</v>
      </c>
      <c r="L54" s="576"/>
      <c r="M54" s="576"/>
      <c r="N54" s="577"/>
      <c r="O54" s="257" t="s">
        <v>415</v>
      </c>
      <c r="P54" s="255"/>
      <c r="Q54" s="255"/>
      <c r="R54" s="255"/>
      <c r="S54" s="252"/>
      <c r="T54" s="252"/>
      <c r="U54" s="252"/>
      <c r="V54" s="251"/>
    </row>
    <row r="55" spans="1:22" s="250" customFormat="1" ht="27" customHeight="1">
      <c r="A55" s="417" t="s">
        <v>3368</v>
      </c>
      <c r="B55" s="418"/>
      <c r="C55" s="418"/>
      <c r="D55" s="418"/>
      <c r="E55" s="419"/>
      <c r="F55" s="156" t="s">
        <v>3264</v>
      </c>
      <c r="G55" s="584">
        <v>0</v>
      </c>
      <c r="H55" s="585"/>
      <c r="I55" s="585"/>
      <c r="J55" s="586"/>
      <c r="K55" s="584">
        <v>0</v>
      </c>
      <c r="L55" s="585"/>
      <c r="M55" s="585"/>
      <c r="N55" s="586"/>
      <c r="O55" s="257" t="s">
        <v>139</v>
      </c>
      <c r="P55" s="253"/>
      <c r="Q55" s="253"/>
      <c r="R55" s="253"/>
      <c r="S55" s="252"/>
      <c r="T55" s="252"/>
      <c r="U55" s="252"/>
      <c r="V55" s="251"/>
    </row>
    <row r="56" spans="1:22" s="250" customFormat="1" ht="27" customHeight="1">
      <c r="A56" s="417" t="s">
        <v>3367</v>
      </c>
      <c r="B56" s="418"/>
      <c r="C56" s="418"/>
      <c r="D56" s="418"/>
      <c r="E56" s="419"/>
      <c r="F56" s="156" t="s">
        <v>3262</v>
      </c>
      <c r="G56" s="584">
        <v>0</v>
      </c>
      <c r="H56" s="585"/>
      <c r="I56" s="585"/>
      <c r="J56" s="586"/>
      <c r="K56" s="584">
        <v>0</v>
      </c>
      <c r="L56" s="585"/>
      <c r="M56" s="585"/>
      <c r="N56" s="586"/>
      <c r="O56" s="257" t="s">
        <v>139</v>
      </c>
      <c r="P56" s="253"/>
      <c r="Q56" s="253"/>
      <c r="R56" s="253"/>
      <c r="S56" s="252"/>
      <c r="T56" s="252"/>
      <c r="U56" s="252"/>
      <c r="V56" s="251"/>
    </row>
    <row r="57" spans="1:22" s="250" customFormat="1" ht="20.100000000000001" customHeight="1">
      <c r="A57" s="417" t="s">
        <v>3366</v>
      </c>
      <c r="B57" s="418"/>
      <c r="C57" s="418"/>
      <c r="D57" s="418"/>
      <c r="E57" s="419"/>
      <c r="F57" s="156">
        <v>210</v>
      </c>
      <c r="G57" s="590">
        <f>G51-G52+G53+G54-G55-G56</f>
        <v>-277</v>
      </c>
      <c r="H57" s="591"/>
      <c r="I57" s="591"/>
      <c r="J57" s="592"/>
      <c r="K57" s="590">
        <f>K51-K52+K53+K54-K55-K56</f>
        <v>-1299</v>
      </c>
      <c r="L57" s="591"/>
      <c r="M57" s="591"/>
      <c r="N57" s="592"/>
      <c r="O57" s="258" t="str">
        <f>IF(OR(Баланс!$I$2="I",Баланс!$I$2="II",Баланс!$I$2="III",Баланс!$I$2="IV"),IF(G57=Баланс!F76,0,"стр. 210 гр. 3 не равна стр. 470 гр. 3 Баланса!"))</f>
        <v>стр. 210 гр. 3 не равна стр. 470 гр. 3 Баланса!</v>
      </c>
      <c r="P57" s="254"/>
      <c r="Q57" s="254"/>
      <c r="R57" s="254"/>
      <c r="S57" s="252"/>
      <c r="T57" s="252"/>
      <c r="U57" s="252"/>
      <c r="V57" s="251"/>
    </row>
    <row r="58" spans="1:22" s="250" customFormat="1" ht="27" customHeight="1">
      <c r="A58" s="417" t="s">
        <v>3365</v>
      </c>
      <c r="B58" s="418"/>
      <c r="C58" s="418"/>
      <c r="D58" s="418"/>
      <c r="E58" s="419"/>
      <c r="F58" s="156" t="s">
        <v>3364</v>
      </c>
      <c r="G58" s="575">
        <v>0</v>
      </c>
      <c r="H58" s="576"/>
      <c r="I58" s="576"/>
      <c r="J58" s="577"/>
      <c r="K58" s="575">
        <v>0</v>
      </c>
      <c r="L58" s="576"/>
      <c r="M58" s="576"/>
      <c r="N58" s="577"/>
      <c r="O58" s="257">
        <v>83</v>
      </c>
      <c r="P58" s="255"/>
      <c r="Q58" s="255"/>
      <c r="R58" s="255"/>
      <c r="S58" s="252"/>
      <c r="T58" s="252"/>
      <c r="U58" s="252"/>
      <c r="V58" s="251"/>
    </row>
    <row r="59" spans="1:22" s="250" customFormat="1" ht="27" customHeight="1">
      <c r="A59" s="417" t="s">
        <v>3363</v>
      </c>
      <c r="B59" s="418"/>
      <c r="C59" s="418"/>
      <c r="D59" s="418"/>
      <c r="E59" s="419"/>
      <c r="F59" s="156" t="s">
        <v>3362</v>
      </c>
      <c r="G59" s="575">
        <v>0</v>
      </c>
      <c r="H59" s="576"/>
      <c r="I59" s="576"/>
      <c r="J59" s="577"/>
      <c r="K59" s="575">
        <v>0</v>
      </c>
      <c r="L59" s="576"/>
      <c r="M59" s="576"/>
      <c r="N59" s="577"/>
      <c r="O59" s="256" t="s">
        <v>3361</v>
      </c>
      <c r="P59" s="255"/>
      <c r="Q59" s="255"/>
      <c r="R59" s="255"/>
      <c r="S59" s="252"/>
      <c r="T59" s="252"/>
      <c r="U59" s="252"/>
      <c r="V59" s="251"/>
    </row>
    <row r="60" spans="1:22" s="250" customFormat="1" ht="15" customHeight="1">
      <c r="A60" s="417" t="s">
        <v>3360</v>
      </c>
      <c r="B60" s="418"/>
      <c r="C60" s="418"/>
      <c r="D60" s="418"/>
      <c r="E60" s="419"/>
      <c r="F60" s="156">
        <v>240</v>
      </c>
      <c r="G60" s="590">
        <f>G57+G58+G59</f>
        <v>-277</v>
      </c>
      <c r="H60" s="591"/>
      <c r="I60" s="591"/>
      <c r="J60" s="592"/>
      <c r="K60" s="590">
        <f>K57+K58+K59</f>
        <v>-1299</v>
      </c>
      <c r="L60" s="591"/>
      <c r="M60" s="591"/>
      <c r="N60" s="592"/>
      <c r="O60" s="254"/>
      <c r="P60" s="254"/>
      <c r="Q60" s="254"/>
      <c r="R60" s="254"/>
      <c r="S60" s="252"/>
      <c r="T60" s="252"/>
      <c r="U60" s="252"/>
      <c r="V60" s="251"/>
    </row>
    <row r="61" spans="1:22" s="250" customFormat="1" ht="15" customHeight="1">
      <c r="A61" s="417" t="s">
        <v>3359</v>
      </c>
      <c r="B61" s="418"/>
      <c r="C61" s="418"/>
      <c r="D61" s="418"/>
      <c r="E61" s="419"/>
      <c r="F61" s="156">
        <v>250</v>
      </c>
      <c r="G61" s="575">
        <v>0</v>
      </c>
      <c r="H61" s="576"/>
      <c r="I61" s="576"/>
      <c r="J61" s="577"/>
      <c r="K61" s="575">
        <v>0</v>
      </c>
      <c r="L61" s="576"/>
      <c r="M61" s="576"/>
      <c r="N61" s="577"/>
      <c r="O61" s="253"/>
      <c r="P61" s="253"/>
      <c r="Q61" s="253"/>
      <c r="R61" s="253"/>
      <c r="S61" s="252"/>
      <c r="T61" s="252"/>
      <c r="U61" s="252"/>
      <c r="V61" s="251"/>
    </row>
    <row r="62" spans="1:22" s="250" customFormat="1" ht="15" customHeight="1">
      <c r="A62" s="417" t="s">
        <v>3358</v>
      </c>
      <c r="B62" s="418"/>
      <c r="C62" s="418"/>
      <c r="D62" s="418"/>
      <c r="E62" s="419"/>
      <c r="F62" s="156">
        <v>260</v>
      </c>
      <c r="G62" s="575">
        <v>0</v>
      </c>
      <c r="H62" s="576"/>
      <c r="I62" s="576"/>
      <c r="J62" s="577"/>
      <c r="K62" s="575">
        <v>0</v>
      </c>
      <c r="L62" s="576"/>
      <c r="M62" s="576"/>
      <c r="N62" s="577"/>
      <c r="O62" s="253"/>
      <c r="P62" s="253"/>
      <c r="Q62" s="253"/>
      <c r="R62" s="253"/>
      <c r="S62" s="252"/>
      <c r="T62" s="252"/>
      <c r="U62" s="252"/>
      <c r="V62" s="251"/>
    </row>
    <row r="63" spans="1:22" ht="11.25" customHeight="1">
      <c r="A63" s="130"/>
      <c r="B63" s="130"/>
      <c r="C63" s="130"/>
      <c r="D63" s="130"/>
      <c r="E63" s="130"/>
      <c r="F63" s="130"/>
      <c r="G63" s="130"/>
      <c r="H63" s="130"/>
      <c r="I63" s="130"/>
      <c r="J63" s="130"/>
      <c r="K63" s="130"/>
      <c r="L63" s="130"/>
      <c r="M63" s="130"/>
      <c r="N63" s="137"/>
    </row>
    <row r="64" spans="1:22" ht="11.25" customHeight="1">
      <c r="A64" s="134" t="s">
        <v>71</v>
      </c>
      <c r="B64" s="460"/>
      <c r="C64" s="460"/>
      <c r="D64" s="134"/>
      <c r="E64" s="132"/>
      <c r="F64" s="130"/>
      <c r="G64" s="130"/>
      <c r="H64" s="130"/>
      <c r="I64" s="130"/>
      <c r="J64" s="594" t="str">
        <f>Баланс!F107</f>
        <v>В.В.Чулкин</v>
      </c>
      <c r="K64" s="594"/>
      <c r="L64" s="594"/>
      <c r="M64" s="594"/>
      <c r="N64" s="594"/>
    </row>
    <row r="65" spans="1:14" ht="11.25" customHeight="1">
      <c r="A65" s="132"/>
      <c r="B65" s="461" t="s">
        <v>260</v>
      </c>
      <c r="C65" s="461"/>
      <c r="D65" s="136"/>
      <c r="E65" s="132"/>
      <c r="F65" s="135"/>
      <c r="G65" s="135"/>
      <c r="H65" s="135"/>
      <c r="I65" s="135"/>
      <c r="J65" s="458" t="s">
        <v>3141</v>
      </c>
      <c r="K65" s="458"/>
      <c r="L65" s="458"/>
      <c r="M65" s="458"/>
      <c r="N65" s="459"/>
    </row>
    <row r="66" spans="1:14" ht="11.25" customHeight="1">
      <c r="A66" s="132"/>
      <c r="B66" s="136"/>
      <c r="C66" s="136"/>
      <c r="D66" s="136"/>
      <c r="E66" s="132"/>
      <c r="F66" s="135"/>
      <c r="G66" s="135"/>
      <c r="H66" s="135"/>
      <c r="I66" s="135"/>
      <c r="J66" s="136"/>
      <c r="K66" s="136"/>
      <c r="L66" s="136"/>
      <c r="M66" s="136"/>
      <c r="N66" s="135"/>
    </row>
    <row r="67" spans="1:14" ht="11.25" customHeight="1">
      <c r="A67" s="134" t="s">
        <v>70</v>
      </c>
      <c r="B67" s="460"/>
      <c r="C67" s="460"/>
      <c r="D67" s="134"/>
      <c r="E67" s="132"/>
      <c r="F67" s="130"/>
      <c r="G67" s="130"/>
      <c r="H67" s="130"/>
      <c r="I67" s="130"/>
      <c r="J67" s="594" t="str">
        <f>Баланс!F110</f>
        <v>М.М.Тимошко</v>
      </c>
      <c r="K67" s="594"/>
      <c r="L67" s="594"/>
      <c r="M67" s="594"/>
      <c r="N67" s="594"/>
    </row>
    <row r="68" spans="1:14" ht="11.25" customHeight="1">
      <c r="A68" s="132"/>
      <c r="B68" s="461" t="s">
        <v>260</v>
      </c>
      <c r="C68" s="461"/>
      <c r="D68" s="136"/>
      <c r="E68" s="132"/>
      <c r="F68" s="133"/>
      <c r="G68" s="133"/>
      <c r="H68" s="133"/>
      <c r="I68" s="133"/>
      <c r="J68" s="458" t="s">
        <v>3141</v>
      </c>
      <c r="K68" s="458"/>
      <c r="L68" s="458"/>
      <c r="M68" s="458"/>
      <c r="N68" s="459"/>
    </row>
    <row r="69" spans="1:14" ht="11.25" customHeight="1">
      <c r="A69" s="132"/>
      <c r="B69" s="132"/>
      <c r="C69" s="132"/>
      <c r="D69" s="132"/>
      <c r="E69" s="132"/>
      <c r="F69" s="130"/>
      <c r="G69" s="130"/>
      <c r="H69" s="130"/>
      <c r="I69" s="130"/>
      <c r="J69" s="129"/>
      <c r="K69" s="129"/>
      <c r="L69" s="129"/>
      <c r="M69" s="129"/>
      <c r="N69" s="129"/>
    </row>
    <row r="70" spans="1:14" ht="11.25" customHeight="1">
      <c r="A70" s="556">
        <f>Баланс!A113</f>
        <v>43545</v>
      </c>
      <c r="B70" s="556"/>
      <c r="C70" s="131"/>
      <c r="D70" s="131"/>
      <c r="E70" s="131"/>
      <c r="F70" s="130"/>
      <c r="G70" s="130"/>
      <c r="H70" s="130"/>
      <c r="I70" s="130"/>
      <c r="J70" s="129"/>
      <c r="K70" s="129"/>
      <c r="L70" s="129"/>
      <c r="M70" s="129"/>
      <c r="N70" s="129"/>
    </row>
    <row r="71" spans="1:14" ht="17.25" customHeight="1">
      <c r="F71" s="249"/>
      <c r="G71" s="249"/>
      <c r="H71" s="249"/>
      <c r="I71" s="249"/>
      <c r="J71" s="249"/>
      <c r="K71" s="249"/>
      <c r="L71" s="249"/>
      <c r="M71" s="249"/>
      <c r="N71" s="248"/>
    </row>
    <row r="72" spans="1:14" ht="11.25" customHeight="1">
      <c r="A72" s="248"/>
      <c r="B72" s="248"/>
      <c r="C72" s="248"/>
      <c r="D72" s="248"/>
      <c r="E72" s="248"/>
      <c r="F72" s="248"/>
      <c r="G72" s="248"/>
      <c r="H72" s="248"/>
      <c r="I72" s="248"/>
      <c r="J72" s="248"/>
      <c r="K72" s="248"/>
      <c r="L72" s="248"/>
      <c r="M72" s="248"/>
      <c r="N72" s="248"/>
    </row>
    <row r="73" spans="1:14" ht="11.25" customHeight="1">
      <c r="A73" s="248"/>
      <c r="B73" s="248"/>
      <c r="C73" s="248"/>
      <c r="D73" s="248"/>
      <c r="E73" s="248"/>
      <c r="F73" s="248"/>
      <c r="G73" s="248"/>
      <c r="H73" s="248"/>
      <c r="I73" s="248"/>
      <c r="J73" s="248"/>
      <c r="K73" s="248"/>
      <c r="L73" s="248"/>
      <c r="M73" s="248"/>
      <c r="N73" s="248"/>
    </row>
    <row r="74" spans="1:14" ht="11.25" customHeight="1">
      <c r="A74" s="248"/>
      <c r="B74" s="248"/>
      <c r="C74" s="248"/>
      <c r="D74" s="248"/>
      <c r="E74" s="248"/>
      <c r="F74" s="248"/>
      <c r="G74" s="248"/>
      <c r="H74" s="248"/>
      <c r="I74" s="248"/>
      <c r="J74" s="248"/>
      <c r="K74" s="248"/>
      <c r="L74" s="248"/>
      <c r="M74" s="248"/>
      <c r="N74" s="248"/>
    </row>
    <row r="75" spans="1:14" ht="11.25" customHeight="1">
      <c r="A75" s="248"/>
      <c r="B75" s="248"/>
      <c r="C75" s="248"/>
      <c r="D75" s="248"/>
      <c r="E75" s="248"/>
      <c r="F75" s="248"/>
      <c r="G75" s="248"/>
      <c r="H75" s="248"/>
      <c r="I75" s="248"/>
      <c r="J75" s="248"/>
      <c r="K75" s="248"/>
      <c r="L75" s="248"/>
      <c r="M75" s="248"/>
      <c r="N75" s="248"/>
    </row>
    <row r="76" spans="1:14" ht="11.25" customHeight="1">
      <c r="A76" s="248"/>
      <c r="B76" s="248"/>
      <c r="C76" s="248"/>
      <c r="D76" s="248"/>
      <c r="E76" s="248"/>
      <c r="F76" s="248"/>
      <c r="G76" s="248"/>
      <c r="H76" s="248"/>
      <c r="I76" s="248"/>
      <c r="J76" s="248"/>
      <c r="K76" s="248"/>
      <c r="L76" s="248"/>
      <c r="M76" s="248"/>
      <c r="N76" s="248"/>
    </row>
    <row r="77" spans="1:14" ht="11.25" customHeight="1">
      <c r="A77" s="248"/>
      <c r="B77" s="248"/>
      <c r="C77" s="248"/>
      <c r="D77" s="248"/>
      <c r="E77" s="248"/>
      <c r="F77" s="248"/>
      <c r="G77" s="248"/>
      <c r="H77" s="248"/>
      <c r="I77" s="248"/>
      <c r="J77" s="248"/>
      <c r="K77" s="248"/>
      <c r="L77" s="248"/>
      <c r="M77" s="248"/>
      <c r="N77" s="248"/>
    </row>
    <row r="78" spans="1:14" ht="11.25" customHeight="1">
      <c r="A78" s="248"/>
      <c r="B78" s="248"/>
      <c r="C78" s="248"/>
      <c r="D78" s="248"/>
      <c r="E78" s="248"/>
      <c r="F78" s="248"/>
      <c r="G78" s="248"/>
      <c r="H78" s="248"/>
      <c r="I78" s="248"/>
      <c r="J78" s="248"/>
      <c r="K78" s="248"/>
      <c r="L78" s="248"/>
      <c r="M78" s="248"/>
      <c r="N78" s="248"/>
    </row>
    <row r="79" spans="1:14" ht="11.25" customHeight="1">
      <c r="A79" s="248"/>
      <c r="B79" s="248"/>
      <c r="C79" s="248"/>
      <c r="D79" s="248"/>
      <c r="E79" s="248"/>
      <c r="F79" s="248"/>
      <c r="G79" s="248"/>
      <c r="H79" s="248"/>
      <c r="I79" s="248"/>
      <c r="J79" s="248"/>
      <c r="K79" s="248"/>
      <c r="L79" s="248"/>
      <c r="M79" s="248"/>
      <c r="N79" s="248"/>
    </row>
  </sheetData>
  <sheetProtection formatCells="0" formatColumns="0" formatRows="0" insertColumns="0" insertRows="0" insertHyperlinks="0" deleteColumns="0" deleteRows="0" sort="0" autoFilter="0" pivotTables="0"/>
  <mergeCells count="166">
    <mergeCell ref="H2:N2"/>
    <mergeCell ref="K44:N44"/>
    <mergeCell ref="G36:J36"/>
    <mergeCell ref="K39:N39"/>
    <mergeCell ref="K40:N40"/>
    <mergeCell ref="G37:J37"/>
    <mergeCell ref="G38:J38"/>
    <mergeCell ref="K42:N42"/>
    <mergeCell ref="K43:N43"/>
    <mergeCell ref="G43:J43"/>
    <mergeCell ref="A70:B70"/>
    <mergeCell ref="F47:F48"/>
    <mergeCell ref="K22:N22"/>
    <mergeCell ref="K23:N23"/>
    <mergeCell ref="K24:N24"/>
    <mergeCell ref="K25:N25"/>
    <mergeCell ref="K26:N26"/>
    <mergeCell ref="K41:N41"/>
    <mergeCell ref="K32:N32"/>
    <mergeCell ref="K33:N33"/>
    <mergeCell ref="G39:J39"/>
    <mergeCell ref="G42:J42"/>
    <mergeCell ref="G40:J40"/>
    <mergeCell ref="G41:J41"/>
    <mergeCell ref="G35:J35"/>
    <mergeCell ref="O16:Q18"/>
    <mergeCell ref="K30:N30"/>
    <mergeCell ref="K31:N31"/>
    <mergeCell ref="K38:N38"/>
    <mergeCell ref="K28:N28"/>
    <mergeCell ref="K36:N36"/>
    <mergeCell ref="K37:N37"/>
    <mergeCell ref="K29:N29"/>
    <mergeCell ref="K34:N34"/>
    <mergeCell ref="K35:N35"/>
    <mergeCell ref="K27:N27"/>
    <mergeCell ref="G50:J50"/>
    <mergeCell ref="G52:J52"/>
    <mergeCell ref="G53:J53"/>
    <mergeCell ref="K56:N56"/>
    <mergeCell ref="K49:N49"/>
    <mergeCell ref="K50:N50"/>
    <mergeCell ref="K51:N51"/>
    <mergeCell ref="K52:N52"/>
    <mergeCell ref="K55:N55"/>
    <mergeCell ref="G54:J54"/>
    <mergeCell ref="K45:N45"/>
    <mergeCell ref="G48:J48"/>
    <mergeCell ref="G45:J45"/>
    <mergeCell ref="G46:J46"/>
    <mergeCell ref="K46:N46"/>
    <mergeCell ref="K48:N48"/>
    <mergeCell ref="G44:J44"/>
    <mergeCell ref="K53:N53"/>
    <mergeCell ref="K54:N54"/>
    <mergeCell ref="G49:J49"/>
    <mergeCell ref="G55:J55"/>
    <mergeCell ref="G56:J56"/>
    <mergeCell ref="G51:J51"/>
    <mergeCell ref="B68:C68"/>
    <mergeCell ref="J68:N68"/>
    <mergeCell ref="J65:N65"/>
    <mergeCell ref="J64:N64"/>
    <mergeCell ref="J67:N67"/>
    <mergeCell ref="B65:C65"/>
    <mergeCell ref="B64:C64"/>
    <mergeCell ref="K57:N57"/>
    <mergeCell ref="A58:E58"/>
    <mergeCell ref="A57:E57"/>
    <mergeCell ref="G60:J60"/>
    <mergeCell ref="A59:E59"/>
    <mergeCell ref="A62:E62"/>
    <mergeCell ref="A61:E61"/>
    <mergeCell ref="A60:E60"/>
    <mergeCell ref="G57:J57"/>
    <mergeCell ref="G58:J58"/>
    <mergeCell ref="G61:J61"/>
    <mergeCell ref="K62:N62"/>
    <mergeCell ref="K58:N58"/>
    <mergeCell ref="K59:N59"/>
    <mergeCell ref="K60:N60"/>
    <mergeCell ref="K61:N61"/>
    <mergeCell ref="J1:N1"/>
    <mergeCell ref="A4:N4"/>
    <mergeCell ref="A36:E36"/>
    <mergeCell ref="A37:E37"/>
    <mergeCell ref="A34:E34"/>
    <mergeCell ref="A30:E30"/>
    <mergeCell ref="A20:E20"/>
    <mergeCell ref="A24:E24"/>
    <mergeCell ref="B67:C67"/>
    <mergeCell ref="A10:C10"/>
    <mergeCell ref="E10:N10"/>
    <mergeCell ref="A14:C14"/>
    <mergeCell ref="E14:N14"/>
    <mergeCell ref="E12:N12"/>
    <mergeCell ref="A11:C11"/>
    <mergeCell ref="A13:C13"/>
    <mergeCell ref="E13:N13"/>
    <mergeCell ref="K17:N17"/>
    <mergeCell ref="G20:J20"/>
    <mergeCell ref="G21:J21"/>
    <mergeCell ref="G22:J22"/>
    <mergeCell ref="G24:J24"/>
    <mergeCell ref="A29:E29"/>
    <mergeCell ref="A26:E26"/>
    <mergeCell ref="A22:E22"/>
    <mergeCell ref="G23:J23"/>
    <mergeCell ref="G18:J18"/>
    <mergeCell ref="G19:J19"/>
    <mergeCell ref="G27:J27"/>
    <mergeCell ref="A27:E27"/>
    <mergeCell ref="G25:J25"/>
    <mergeCell ref="G59:J59"/>
    <mergeCell ref="G62:J62"/>
    <mergeCell ref="G28:J28"/>
    <mergeCell ref="G29:J29"/>
    <mergeCell ref="A25:E25"/>
    <mergeCell ref="A28:E28"/>
    <mergeCell ref="A19:E19"/>
    <mergeCell ref="A18:E18"/>
    <mergeCell ref="A23:E23"/>
    <mergeCell ref="G26:J26"/>
    <mergeCell ref="A5:N5"/>
    <mergeCell ref="A21:E21"/>
    <mergeCell ref="A8:C8"/>
    <mergeCell ref="E8:N8"/>
    <mergeCell ref="A9:C9"/>
    <mergeCell ref="E9:N9"/>
    <mergeCell ref="A16:E17"/>
    <mergeCell ref="K19:N19"/>
    <mergeCell ref="E11:N11"/>
    <mergeCell ref="A12:C12"/>
    <mergeCell ref="F16:F17"/>
    <mergeCell ref="K20:N20"/>
    <mergeCell ref="K21:N21"/>
    <mergeCell ref="K18:N18"/>
    <mergeCell ref="G6:H6"/>
    <mergeCell ref="G17:J17"/>
    <mergeCell ref="A33:E33"/>
    <mergeCell ref="A31:E31"/>
    <mergeCell ref="A32:E32"/>
    <mergeCell ref="G34:J34"/>
    <mergeCell ref="G30:J30"/>
    <mergeCell ref="G31:J31"/>
    <mergeCell ref="G32:J32"/>
    <mergeCell ref="G33:J33"/>
    <mergeCell ref="A56:E56"/>
    <mergeCell ref="A41:E41"/>
    <mergeCell ref="A55:E55"/>
    <mergeCell ref="A54:E54"/>
    <mergeCell ref="A47:E48"/>
    <mergeCell ref="A53:E53"/>
    <mergeCell ref="A51:E51"/>
    <mergeCell ref="A52:E52"/>
    <mergeCell ref="A50:E50"/>
    <mergeCell ref="A49:E49"/>
    <mergeCell ref="A46:E46"/>
    <mergeCell ref="A35:E35"/>
    <mergeCell ref="A38:E38"/>
    <mergeCell ref="A42:E42"/>
    <mergeCell ref="A44:E44"/>
    <mergeCell ref="A39:E39"/>
    <mergeCell ref="A40:E40"/>
    <mergeCell ref="A43:E43"/>
    <mergeCell ref="A45:E45"/>
  </mergeCells>
  <conditionalFormatting sqref="O57">
    <cfRule type="cellIs" dxfId="4" priority="1" stopIfTrue="1" operator="equal">
      <formula>"стр. 210 гр. 3 не равна стр. 470 гр. 3 Баланса!"</formula>
    </cfRule>
  </conditionalFormatting>
  <conditionalFormatting sqref="E9:N9 G27:J27">
    <cfRule type="cellIs" dxfId="3" priority="2" stopIfTrue="1" operator="equal">
      <formula>0</formula>
    </cfRule>
  </conditionalFormatting>
  <dataValidations count="1">
    <dataValidation type="decimal" operator="greaterThanOrEqual" allowBlank="1" showInputMessage="1" showErrorMessage="1" errorTitle="Внимание!" error="Значение в данной ячейке не должно быть отрицательным" sqref="G52:N52 JC52:JJ52 SY52:TF52 ACU52:ADB52 AMQ52:AMX52 AWM52:AWT52 BGI52:BGP52 BQE52:BQL52 CAA52:CAH52 CJW52:CKD52 CTS52:CTZ52 DDO52:DDV52 DNK52:DNR52 DXG52:DXN52 EHC52:EHJ52 EQY52:ERF52 FAU52:FBB52 FKQ52:FKX52 FUM52:FUT52 GEI52:GEP52 GOE52:GOL52 GYA52:GYH52 HHW52:HID52 HRS52:HRZ52 IBO52:IBV52 ILK52:ILR52 IVG52:IVN52 JFC52:JFJ52 JOY52:JPF52 JYU52:JZB52 KIQ52:KIX52 KSM52:KST52 LCI52:LCP52 LME52:LML52 LWA52:LWH52 MFW52:MGD52 MPS52:MPZ52 MZO52:MZV52 NJK52:NJR52 NTG52:NTN52 ODC52:ODJ52 OMY52:ONF52 OWU52:OXB52 PGQ52:PGX52 PQM52:PQT52 QAI52:QAP52 QKE52:QKL52 QUA52:QUH52 RDW52:RED52 RNS52:RNZ52 RXO52:RXV52 SHK52:SHR52 SRG52:SRN52 TBC52:TBJ52 TKY52:TLF52 TUU52:TVB52 UEQ52:UEX52 UOM52:UOT52 UYI52:UYP52 VIE52:VIL52 VSA52:VSH52 WBW52:WCD52 WLS52:WLZ52 WVO52:WVV52 G65588:N65588 JC65588:JJ65588 SY65588:TF65588 ACU65588:ADB65588 AMQ65588:AMX65588 AWM65588:AWT65588 BGI65588:BGP65588 BQE65588:BQL65588 CAA65588:CAH65588 CJW65588:CKD65588 CTS65588:CTZ65588 DDO65588:DDV65588 DNK65588:DNR65588 DXG65588:DXN65588 EHC65588:EHJ65588 EQY65588:ERF65588 FAU65588:FBB65588 FKQ65588:FKX65588 FUM65588:FUT65588 GEI65588:GEP65588 GOE65588:GOL65588 GYA65588:GYH65588 HHW65588:HID65588 HRS65588:HRZ65588 IBO65588:IBV65588 ILK65588:ILR65588 IVG65588:IVN65588 JFC65588:JFJ65588 JOY65588:JPF65588 JYU65588:JZB65588 KIQ65588:KIX65588 KSM65588:KST65588 LCI65588:LCP65588 LME65588:LML65588 LWA65588:LWH65588 MFW65588:MGD65588 MPS65588:MPZ65588 MZO65588:MZV65588 NJK65588:NJR65588 NTG65588:NTN65588 ODC65588:ODJ65588 OMY65588:ONF65588 OWU65588:OXB65588 PGQ65588:PGX65588 PQM65588:PQT65588 QAI65588:QAP65588 QKE65588:QKL65588 QUA65588:QUH65588 RDW65588:RED65588 RNS65588:RNZ65588 RXO65588:RXV65588 SHK65588:SHR65588 SRG65588:SRN65588 TBC65588:TBJ65588 TKY65588:TLF65588 TUU65588:TVB65588 UEQ65588:UEX65588 UOM65588:UOT65588 UYI65588:UYP65588 VIE65588:VIL65588 VSA65588:VSH65588 WBW65588:WCD65588 WLS65588:WLZ65588 WVO65588:WVV65588 G131124:N131124 JC131124:JJ131124 SY131124:TF131124 ACU131124:ADB131124 AMQ131124:AMX131124 AWM131124:AWT131124 BGI131124:BGP131124 BQE131124:BQL131124 CAA131124:CAH131124 CJW131124:CKD131124 CTS131124:CTZ131124 DDO131124:DDV131124 DNK131124:DNR131124 DXG131124:DXN131124 EHC131124:EHJ131124 EQY131124:ERF131124 FAU131124:FBB131124 FKQ131124:FKX131124 FUM131124:FUT131124 GEI131124:GEP131124 GOE131124:GOL131124 GYA131124:GYH131124 HHW131124:HID131124 HRS131124:HRZ131124 IBO131124:IBV131124 ILK131124:ILR131124 IVG131124:IVN131124 JFC131124:JFJ131124 JOY131124:JPF131124 JYU131124:JZB131124 KIQ131124:KIX131124 KSM131124:KST131124 LCI131124:LCP131124 LME131124:LML131124 LWA131124:LWH131124 MFW131124:MGD131124 MPS131124:MPZ131124 MZO131124:MZV131124 NJK131124:NJR131124 NTG131124:NTN131124 ODC131124:ODJ131124 OMY131124:ONF131124 OWU131124:OXB131124 PGQ131124:PGX131124 PQM131124:PQT131124 QAI131124:QAP131124 QKE131124:QKL131124 QUA131124:QUH131124 RDW131124:RED131124 RNS131124:RNZ131124 RXO131124:RXV131124 SHK131124:SHR131124 SRG131124:SRN131124 TBC131124:TBJ131124 TKY131124:TLF131124 TUU131124:TVB131124 UEQ131124:UEX131124 UOM131124:UOT131124 UYI131124:UYP131124 VIE131124:VIL131124 VSA131124:VSH131124 WBW131124:WCD131124 WLS131124:WLZ131124 WVO131124:WVV131124 G196660:N196660 JC196660:JJ196660 SY196660:TF196660 ACU196660:ADB196660 AMQ196660:AMX196660 AWM196660:AWT196660 BGI196660:BGP196660 BQE196660:BQL196660 CAA196660:CAH196660 CJW196660:CKD196660 CTS196660:CTZ196660 DDO196660:DDV196660 DNK196660:DNR196660 DXG196660:DXN196660 EHC196660:EHJ196660 EQY196660:ERF196660 FAU196660:FBB196660 FKQ196660:FKX196660 FUM196660:FUT196660 GEI196660:GEP196660 GOE196660:GOL196660 GYA196660:GYH196660 HHW196660:HID196660 HRS196660:HRZ196660 IBO196660:IBV196660 ILK196660:ILR196660 IVG196660:IVN196660 JFC196660:JFJ196660 JOY196660:JPF196660 JYU196660:JZB196660 KIQ196660:KIX196660 KSM196660:KST196660 LCI196660:LCP196660 LME196660:LML196660 LWA196660:LWH196660 MFW196660:MGD196660 MPS196660:MPZ196660 MZO196660:MZV196660 NJK196660:NJR196660 NTG196660:NTN196660 ODC196660:ODJ196660 OMY196660:ONF196660 OWU196660:OXB196660 PGQ196660:PGX196660 PQM196660:PQT196660 QAI196660:QAP196660 QKE196660:QKL196660 QUA196660:QUH196660 RDW196660:RED196660 RNS196660:RNZ196660 RXO196660:RXV196660 SHK196660:SHR196660 SRG196660:SRN196660 TBC196660:TBJ196660 TKY196660:TLF196660 TUU196660:TVB196660 UEQ196660:UEX196660 UOM196660:UOT196660 UYI196660:UYP196660 VIE196660:VIL196660 VSA196660:VSH196660 WBW196660:WCD196660 WLS196660:WLZ196660 WVO196660:WVV196660 G262196:N262196 JC262196:JJ262196 SY262196:TF262196 ACU262196:ADB262196 AMQ262196:AMX262196 AWM262196:AWT262196 BGI262196:BGP262196 BQE262196:BQL262196 CAA262196:CAH262196 CJW262196:CKD262196 CTS262196:CTZ262196 DDO262196:DDV262196 DNK262196:DNR262196 DXG262196:DXN262196 EHC262196:EHJ262196 EQY262196:ERF262196 FAU262196:FBB262196 FKQ262196:FKX262196 FUM262196:FUT262196 GEI262196:GEP262196 GOE262196:GOL262196 GYA262196:GYH262196 HHW262196:HID262196 HRS262196:HRZ262196 IBO262196:IBV262196 ILK262196:ILR262196 IVG262196:IVN262196 JFC262196:JFJ262196 JOY262196:JPF262196 JYU262196:JZB262196 KIQ262196:KIX262196 KSM262196:KST262196 LCI262196:LCP262196 LME262196:LML262196 LWA262196:LWH262196 MFW262196:MGD262196 MPS262196:MPZ262196 MZO262196:MZV262196 NJK262196:NJR262196 NTG262196:NTN262196 ODC262196:ODJ262196 OMY262196:ONF262196 OWU262196:OXB262196 PGQ262196:PGX262196 PQM262196:PQT262196 QAI262196:QAP262196 QKE262196:QKL262196 QUA262196:QUH262196 RDW262196:RED262196 RNS262196:RNZ262196 RXO262196:RXV262196 SHK262196:SHR262196 SRG262196:SRN262196 TBC262196:TBJ262196 TKY262196:TLF262196 TUU262196:TVB262196 UEQ262196:UEX262196 UOM262196:UOT262196 UYI262196:UYP262196 VIE262196:VIL262196 VSA262196:VSH262196 WBW262196:WCD262196 WLS262196:WLZ262196 WVO262196:WVV262196 G327732:N327732 JC327732:JJ327732 SY327732:TF327732 ACU327732:ADB327732 AMQ327732:AMX327732 AWM327732:AWT327732 BGI327732:BGP327732 BQE327732:BQL327732 CAA327732:CAH327732 CJW327732:CKD327732 CTS327732:CTZ327732 DDO327732:DDV327732 DNK327732:DNR327732 DXG327732:DXN327732 EHC327732:EHJ327732 EQY327732:ERF327732 FAU327732:FBB327732 FKQ327732:FKX327732 FUM327732:FUT327732 GEI327732:GEP327732 GOE327732:GOL327732 GYA327732:GYH327732 HHW327732:HID327732 HRS327732:HRZ327732 IBO327732:IBV327732 ILK327732:ILR327732 IVG327732:IVN327732 JFC327732:JFJ327732 JOY327732:JPF327732 JYU327732:JZB327732 KIQ327732:KIX327732 KSM327732:KST327732 LCI327732:LCP327732 LME327732:LML327732 LWA327732:LWH327732 MFW327732:MGD327732 MPS327732:MPZ327732 MZO327732:MZV327732 NJK327732:NJR327732 NTG327732:NTN327732 ODC327732:ODJ327732 OMY327732:ONF327732 OWU327732:OXB327732 PGQ327732:PGX327732 PQM327732:PQT327732 QAI327732:QAP327732 QKE327732:QKL327732 QUA327732:QUH327732 RDW327732:RED327732 RNS327732:RNZ327732 RXO327732:RXV327732 SHK327732:SHR327732 SRG327732:SRN327732 TBC327732:TBJ327732 TKY327732:TLF327732 TUU327732:TVB327732 UEQ327732:UEX327732 UOM327732:UOT327732 UYI327732:UYP327732 VIE327732:VIL327732 VSA327732:VSH327732 WBW327732:WCD327732 WLS327732:WLZ327732 WVO327732:WVV327732 G393268:N393268 JC393268:JJ393268 SY393268:TF393268 ACU393268:ADB393268 AMQ393268:AMX393268 AWM393268:AWT393268 BGI393268:BGP393268 BQE393268:BQL393268 CAA393268:CAH393268 CJW393268:CKD393268 CTS393268:CTZ393268 DDO393268:DDV393268 DNK393268:DNR393268 DXG393268:DXN393268 EHC393268:EHJ393268 EQY393268:ERF393268 FAU393268:FBB393268 FKQ393268:FKX393268 FUM393268:FUT393268 GEI393268:GEP393268 GOE393268:GOL393268 GYA393268:GYH393268 HHW393268:HID393268 HRS393268:HRZ393268 IBO393268:IBV393268 ILK393268:ILR393268 IVG393268:IVN393268 JFC393268:JFJ393268 JOY393268:JPF393268 JYU393268:JZB393268 KIQ393268:KIX393268 KSM393268:KST393268 LCI393268:LCP393268 LME393268:LML393268 LWA393268:LWH393268 MFW393268:MGD393268 MPS393268:MPZ393268 MZO393268:MZV393268 NJK393268:NJR393268 NTG393268:NTN393268 ODC393268:ODJ393268 OMY393268:ONF393268 OWU393268:OXB393268 PGQ393268:PGX393268 PQM393268:PQT393268 QAI393268:QAP393268 QKE393268:QKL393268 QUA393268:QUH393268 RDW393268:RED393268 RNS393268:RNZ393268 RXO393268:RXV393268 SHK393268:SHR393268 SRG393268:SRN393268 TBC393268:TBJ393268 TKY393268:TLF393268 TUU393268:TVB393268 UEQ393268:UEX393268 UOM393268:UOT393268 UYI393268:UYP393268 VIE393268:VIL393268 VSA393268:VSH393268 WBW393268:WCD393268 WLS393268:WLZ393268 WVO393268:WVV393268 G458804:N458804 JC458804:JJ458804 SY458804:TF458804 ACU458804:ADB458804 AMQ458804:AMX458804 AWM458804:AWT458804 BGI458804:BGP458804 BQE458804:BQL458804 CAA458804:CAH458804 CJW458804:CKD458804 CTS458804:CTZ458804 DDO458804:DDV458804 DNK458804:DNR458804 DXG458804:DXN458804 EHC458804:EHJ458804 EQY458804:ERF458804 FAU458804:FBB458804 FKQ458804:FKX458804 FUM458804:FUT458804 GEI458804:GEP458804 GOE458804:GOL458804 GYA458804:GYH458804 HHW458804:HID458804 HRS458804:HRZ458804 IBO458804:IBV458804 ILK458804:ILR458804 IVG458804:IVN458804 JFC458804:JFJ458804 JOY458804:JPF458804 JYU458804:JZB458804 KIQ458804:KIX458804 KSM458804:KST458804 LCI458804:LCP458804 LME458804:LML458804 LWA458804:LWH458804 MFW458804:MGD458804 MPS458804:MPZ458804 MZO458804:MZV458804 NJK458804:NJR458804 NTG458804:NTN458804 ODC458804:ODJ458804 OMY458804:ONF458804 OWU458804:OXB458804 PGQ458804:PGX458804 PQM458804:PQT458804 QAI458804:QAP458804 QKE458804:QKL458804 QUA458804:QUH458804 RDW458804:RED458804 RNS458804:RNZ458804 RXO458804:RXV458804 SHK458804:SHR458804 SRG458804:SRN458804 TBC458804:TBJ458804 TKY458804:TLF458804 TUU458804:TVB458804 UEQ458804:UEX458804 UOM458804:UOT458804 UYI458804:UYP458804 VIE458804:VIL458804 VSA458804:VSH458804 WBW458804:WCD458804 WLS458804:WLZ458804 WVO458804:WVV458804 G524340:N524340 JC524340:JJ524340 SY524340:TF524340 ACU524340:ADB524340 AMQ524340:AMX524340 AWM524340:AWT524340 BGI524340:BGP524340 BQE524340:BQL524340 CAA524340:CAH524340 CJW524340:CKD524340 CTS524340:CTZ524340 DDO524340:DDV524340 DNK524340:DNR524340 DXG524340:DXN524340 EHC524340:EHJ524340 EQY524340:ERF524340 FAU524340:FBB524340 FKQ524340:FKX524340 FUM524340:FUT524340 GEI524340:GEP524340 GOE524340:GOL524340 GYA524340:GYH524340 HHW524340:HID524340 HRS524340:HRZ524340 IBO524340:IBV524340 ILK524340:ILR524340 IVG524340:IVN524340 JFC524340:JFJ524340 JOY524340:JPF524340 JYU524340:JZB524340 KIQ524340:KIX524340 KSM524340:KST524340 LCI524340:LCP524340 LME524340:LML524340 LWA524340:LWH524340 MFW524340:MGD524340 MPS524340:MPZ524340 MZO524340:MZV524340 NJK524340:NJR524340 NTG524340:NTN524340 ODC524340:ODJ524340 OMY524340:ONF524340 OWU524340:OXB524340 PGQ524340:PGX524340 PQM524340:PQT524340 QAI524340:QAP524340 QKE524340:QKL524340 QUA524340:QUH524340 RDW524340:RED524340 RNS524340:RNZ524340 RXO524340:RXV524340 SHK524340:SHR524340 SRG524340:SRN524340 TBC524340:TBJ524340 TKY524340:TLF524340 TUU524340:TVB524340 UEQ524340:UEX524340 UOM524340:UOT524340 UYI524340:UYP524340 VIE524340:VIL524340 VSA524340:VSH524340 WBW524340:WCD524340 WLS524340:WLZ524340 WVO524340:WVV524340 G589876:N589876 JC589876:JJ589876 SY589876:TF589876 ACU589876:ADB589876 AMQ589876:AMX589876 AWM589876:AWT589876 BGI589876:BGP589876 BQE589876:BQL589876 CAA589876:CAH589876 CJW589876:CKD589876 CTS589876:CTZ589876 DDO589876:DDV589876 DNK589876:DNR589876 DXG589876:DXN589876 EHC589876:EHJ589876 EQY589876:ERF589876 FAU589876:FBB589876 FKQ589876:FKX589876 FUM589876:FUT589876 GEI589876:GEP589876 GOE589876:GOL589876 GYA589876:GYH589876 HHW589876:HID589876 HRS589876:HRZ589876 IBO589876:IBV589876 ILK589876:ILR589876 IVG589876:IVN589876 JFC589876:JFJ589876 JOY589876:JPF589876 JYU589876:JZB589876 KIQ589876:KIX589876 KSM589876:KST589876 LCI589876:LCP589876 LME589876:LML589876 LWA589876:LWH589876 MFW589876:MGD589876 MPS589876:MPZ589876 MZO589876:MZV589876 NJK589876:NJR589876 NTG589876:NTN589876 ODC589876:ODJ589876 OMY589876:ONF589876 OWU589876:OXB589876 PGQ589876:PGX589876 PQM589876:PQT589876 QAI589876:QAP589876 QKE589876:QKL589876 QUA589876:QUH589876 RDW589876:RED589876 RNS589876:RNZ589876 RXO589876:RXV589876 SHK589876:SHR589876 SRG589876:SRN589876 TBC589876:TBJ589876 TKY589876:TLF589876 TUU589876:TVB589876 UEQ589876:UEX589876 UOM589876:UOT589876 UYI589876:UYP589876 VIE589876:VIL589876 VSA589876:VSH589876 WBW589876:WCD589876 WLS589876:WLZ589876 WVO589876:WVV589876 G655412:N655412 JC655412:JJ655412 SY655412:TF655412 ACU655412:ADB655412 AMQ655412:AMX655412 AWM655412:AWT655412 BGI655412:BGP655412 BQE655412:BQL655412 CAA655412:CAH655412 CJW655412:CKD655412 CTS655412:CTZ655412 DDO655412:DDV655412 DNK655412:DNR655412 DXG655412:DXN655412 EHC655412:EHJ655412 EQY655412:ERF655412 FAU655412:FBB655412 FKQ655412:FKX655412 FUM655412:FUT655412 GEI655412:GEP655412 GOE655412:GOL655412 GYA655412:GYH655412 HHW655412:HID655412 HRS655412:HRZ655412 IBO655412:IBV655412 ILK655412:ILR655412 IVG655412:IVN655412 JFC655412:JFJ655412 JOY655412:JPF655412 JYU655412:JZB655412 KIQ655412:KIX655412 KSM655412:KST655412 LCI655412:LCP655412 LME655412:LML655412 LWA655412:LWH655412 MFW655412:MGD655412 MPS655412:MPZ655412 MZO655412:MZV655412 NJK655412:NJR655412 NTG655412:NTN655412 ODC655412:ODJ655412 OMY655412:ONF655412 OWU655412:OXB655412 PGQ655412:PGX655412 PQM655412:PQT655412 QAI655412:QAP655412 QKE655412:QKL655412 QUA655412:QUH655412 RDW655412:RED655412 RNS655412:RNZ655412 RXO655412:RXV655412 SHK655412:SHR655412 SRG655412:SRN655412 TBC655412:TBJ655412 TKY655412:TLF655412 TUU655412:TVB655412 UEQ655412:UEX655412 UOM655412:UOT655412 UYI655412:UYP655412 VIE655412:VIL655412 VSA655412:VSH655412 WBW655412:WCD655412 WLS655412:WLZ655412 WVO655412:WVV655412 G720948:N720948 JC720948:JJ720948 SY720948:TF720948 ACU720948:ADB720948 AMQ720948:AMX720948 AWM720948:AWT720948 BGI720948:BGP720948 BQE720948:BQL720948 CAA720948:CAH720948 CJW720948:CKD720948 CTS720948:CTZ720948 DDO720948:DDV720948 DNK720948:DNR720948 DXG720948:DXN720948 EHC720948:EHJ720948 EQY720948:ERF720948 FAU720948:FBB720948 FKQ720948:FKX720948 FUM720948:FUT720948 GEI720948:GEP720948 GOE720948:GOL720948 GYA720948:GYH720948 HHW720948:HID720948 HRS720948:HRZ720948 IBO720948:IBV720948 ILK720948:ILR720948 IVG720948:IVN720948 JFC720948:JFJ720948 JOY720948:JPF720948 JYU720948:JZB720948 KIQ720948:KIX720948 KSM720948:KST720948 LCI720948:LCP720948 LME720948:LML720948 LWA720948:LWH720948 MFW720948:MGD720948 MPS720948:MPZ720948 MZO720948:MZV720948 NJK720948:NJR720948 NTG720948:NTN720948 ODC720948:ODJ720948 OMY720948:ONF720948 OWU720948:OXB720948 PGQ720948:PGX720948 PQM720948:PQT720948 QAI720948:QAP720948 QKE720948:QKL720948 QUA720948:QUH720948 RDW720948:RED720948 RNS720948:RNZ720948 RXO720948:RXV720948 SHK720948:SHR720948 SRG720948:SRN720948 TBC720948:TBJ720948 TKY720948:TLF720948 TUU720948:TVB720948 UEQ720948:UEX720948 UOM720948:UOT720948 UYI720948:UYP720948 VIE720948:VIL720948 VSA720948:VSH720948 WBW720948:WCD720948 WLS720948:WLZ720948 WVO720948:WVV720948 G786484:N786484 JC786484:JJ786484 SY786484:TF786484 ACU786484:ADB786484 AMQ786484:AMX786484 AWM786484:AWT786484 BGI786484:BGP786484 BQE786484:BQL786484 CAA786484:CAH786484 CJW786484:CKD786484 CTS786484:CTZ786484 DDO786484:DDV786484 DNK786484:DNR786484 DXG786484:DXN786484 EHC786484:EHJ786484 EQY786484:ERF786484 FAU786484:FBB786484 FKQ786484:FKX786484 FUM786484:FUT786484 GEI786484:GEP786484 GOE786484:GOL786484 GYA786484:GYH786484 HHW786484:HID786484 HRS786484:HRZ786484 IBO786484:IBV786484 ILK786484:ILR786484 IVG786484:IVN786484 JFC786484:JFJ786484 JOY786484:JPF786484 JYU786484:JZB786484 KIQ786484:KIX786484 KSM786484:KST786484 LCI786484:LCP786484 LME786484:LML786484 LWA786484:LWH786484 MFW786484:MGD786484 MPS786484:MPZ786484 MZO786484:MZV786484 NJK786484:NJR786484 NTG786484:NTN786484 ODC786484:ODJ786484 OMY786484:ONF786484 OWU786484:OXB786484 PGQ786484:PGX786484 PQM786484:PQT786484 QAI786484:QAP786484 QKE786484:QKL786484 QUA786484:QUH786484 RDW786484:RED786484 RNS786484:RNZ786484 RXO786484:RXV786484 SHK786484:SHR786484 SRG786484:SRN786484 TBC786484:TBJ786484 TKY786484:TLF786484 TUU786484:TVB786484 UEQ786484:UEX786484 UOM786484:UOT786484 UYI786484:UYP786484 VIE786484:VIL786484 VSA786484:VSH786484 WBW786484:WCD786484 WLS786484:WLZ786484 WVO786484:WVV786484 G852020:N852020 JC852020:JJ852020 SY852020:TF852020 ACU852020:ADB852020 AMQ852020:AMX852020 AWM852020:AWT852020 BGI852020:BGP852020 BQE852020:BQL852020 CAA852020:CAH852020 CJW852020:CKD852020 CTS852020:CTZ852020 DDO852020:DDV852020 DNK852020:DNR852020 DXG852020:DXN852020 EHC852020:EHJ852020 EQY852020:ERF852020 FAU852020:FBB852020 FKQ852020:FKX852020 FUM852020:FUT852020 GEI852020:GEP852020 GOE852020:GOL852020 GYA852020:GYH852020 HHW852020:HID852020 HRS852020:HRZ852020 IBO852020:IBV852020 ILK852020:ILR852020 IVG852020:IVN852020 JFC852020:JFJ852020 JOY852020:JPF852020 JYU852020:JZB852020 KIQ852020:KIX852020 KSM852020:KST852020 LCI852020:LCP852020 LME852020:LML852020 LWA852020:LWH852020 MFW852020:MGD852020 MPS852020:MPZ852020 MZO852020:MZV852020 NJK852020:NJR852020 NTG852020:NTN852020 ODC852020:ODJ852020 OMY852020:ONF852020 OWU852020:OXB852020 PGQ852020:PGX852020 PQM852020:PQT852020 QAI852020:QAP852020 QKE852020:QKL852020 QUA852020:QUH852020 RDW852020:RED852020 RNS852020:RNZ852020 RXO852020:RXV852020 SHK852020:SHR852020 SRG852020:SRN852020 TBC852020:TBJ852020 TKY852020:TLF852020 TUU852020:TVB852020 UEQ852020:UEX852020 UOM852020:UOT852020 UYI852020:UYP852020 VIE852020:VIL852020 VSA852020:VSH852020 WBW852020:WCD852020 WLS852020:WLZ852020 WVO852020:WVV852020 G917556:N917556 JC917556:JJ917556 SY917556:TF917556 ACU917556:ADB917556 AMQ917556:AMX917556 AWM917556:AWT917556 BGI917556:BGP917556 BQE917556:BQL917556 CAA917556:CAH917556 CJW917556:CKD917556 CTS917556:CTZ917556 DDO917556:DDV917556 DNK917556:DNR917556 DXG917556:DXN917556 EHC917556:EHJ917556 EQY917556:ERF917556 FAU917556:FBB917556 FKQ917556:FKX917556 FUM917556:FUT917556 GEI917556:GEP917556 GOE917556:GOL917556 GYA917556:GYH917556 HHW917556:HID917556 HRS917556:HRZ917556 IBO917556:IBV917556 ILK917556:ILR917556 IVG917556:IVN917556 JFC917556:JFJ917556 JOY917556:JPF917556 JYU917556:JZB917556 KIQ917556:KIX917556 KSM917556:KST917556 LCI917556:LCP917556 LME917556:LML917556 LWA917556:LWH917556 MFW917556:MGD917556 MPS917556:MPZ917556 MZO917556:MZV917556 NJK917556:NJR917556 NTG917556:NTN917556 ODC917556:ODJ917556 OMY917556:ONF917556 OWU917556:OXB917556 PGQ917556:PGX917556 PQM917556:PQT917556 QAI917556:QAP917556 QKE917556:QKL917556 QUA917556:QUH917556 RDW917556:RED917556 RNS917556:RNZ917556 RXO917556:RXV917556 SHK917556:SHR917556 SRG917556:SRN917556 TBC917556:TBJ917556 TKY917556:TLF917556 TUU917556:TVB917556 UEQ917556:UEX917556 UOM917556:UOT917556 UYI917556:UYP917556 VIE917556:VIL917556 VSA917556:VSH917556 WBW917556:WCD917556 WLS917556:WLZ917556 WVO917556:WVV917556 G983092:N983092 JC983092:JJ983092 SY983092:TF983092 ACU983092:ADB983092 AMQ983092:AMX983092 AWM983092:AWT983092 BGI983092:BGP983092 BQE983092:BQL983092 CAA983092:CAH983092 CJW983092:CKD983092 CTS983092:CTZ983092 DDO983092:DDV983092 DNK983092:DNR983092 DXG983092:DXN983092 EHC983092:EHJ983092 EQY983092:ERF983092 FAU983092:FBB983092 FKQ983092:FKX983092 FUM983092:FUT983092 GEI983092:GEP983092 GOE983092:GOL983092 GYA983092:GYH983092 HHW983092:HID983092 HRS983092:HRZ983092 IBO983092:IBV983092 ILK983092:ILR983092 IVG983092:IVN983092 JFC983092:JFJ983092 JOY983092:JPF983092 JYU983092:JZB983092 KIQ983092:KIX983092 KSM983092:KST983092 LCI983092:LCP983092 LME983092:LML983092 LWA983092:LWH983092 MFW983092:MGD983092 MPS983092:MPZ983092 MZO983092:MZV983092 NJK983092:NJR983092 NTG983092:NTN983092 ODC983092:ODJ983092 OMY983092:ONF983092 OWU983092:OXB983092 PGQ983092:PGX983092 PQM983092:PQT983092 QAI983092:QAP983092 QKE983092:QKL983092 QUA983092:QUH983092 RDW983092:RED983092 RNS983092:RNZ983092 RXO983092:RXV983092 SHK983092:SHR983092 SRG983092:SRN983092 TBC983092:TBJ983092 TKY983092:TLF983092 TUU983092:TVB983092 UEQ983092:UEX983092 UOM983092:UOT983092 UYI983092:UYP983092 VIE983092:VIL983092 VSA983092:VSH983092 WBW983092:WCD983092 WLS983092:WLZ983092 WVO983092:WVV983092 G55:N56 JC55:JJ56 SY55:TF56 ACU55:ADB56 AMQ55:AMX56 AWM55:AWT56 BGI55:BGP56 BQE55:BQL56 CAA55:CAH56 CJW55:CKD56 CTS55:CTZ56 DDO55:DDV56 DNK55:DNR56 DXG55:DXN56 EHC55:EHJ56 EQY55:ERF56 FAU55:FBB56 FKQ55:FKX56 FUM55:FUT56 GEI55:GEP56 GOE55:GOL56 GYA55:GYH56 HHW55:HID56 HRS55:HRZ56 IBO55:IBV56 ILK55:ILR56 IVG55:IVN56 JFC55:JFJ56 JOY55:JPF56 JYU55:JZB56 KIQ55:KIX56 KSM55:KST56 LCI55:LCP56 LME55:LML56 LWA55:LWH56 MFW55:MGD56 MPS55:MPZ56 MZO55:MZV56 NJK55:NJR56 NTG55:NTN56 ODC55:ODJ56 OMY55:ONF56 OWU55:OXB56 PGQ55:PGX56 PQM55:PQT56 QAI55:QAP56 QKE55:QKL56 QUA55:QUH56 RDW55:RED56 RNS55:RNZ56 RXO55:RXV56 SHK55:SHR56 SRG55:SRN56 TBC55:TBJ56 TKY55:TLF56 TUU55:TVB56 UEQ55:UEX56 UOM55:UOT56 UYI55:UYP56 VIE55:VIL56 VSA55:VSH56 WBW55:WCD56 WLS55:WLZ56 WVO55:WVV56 G65591:N65592 JC65591:JJ65592 SY65591:TF65592 ACU65591:ADB65592 AMQ65591:AMX65592 AWM65591:AWT65592 BGI65591:BGP65592 BQE65591:BQL65592 CAA65591:CAH65592 CJW65591:CKD65592 CTS65591:CTZ65592 DDO65591:DDV65592 DNK65591:DNR65592 DXG65591:DXN65592 EHC65591:EHJ65592 EQY65591:ERF65592 FAU65591:FBB65592 FKQ65591:FKX65592 FUM65591:FUT65592 GEI65591:GEP65592 GOE65591:GOL65592 GYA65591:GYH65592 HHW65591:HID65592 HRS65591:HRZ65592 IBO65591:IBV65592 ILK65591:ILR65592 IVG65591:IVN65592 JFC65591:JFJ65592 JOY65591:JPF65592 JYU65591:JZB65592 KIQ65591:KIX65592 KSM65591:KST65592 LCI65591:LCP65592 LME65591:LML65592 LWA65591:LWH65592 MFW65591:MGD65592 MPS65591:MPZ65592 MZO65591:MZV65592 NJK65591:NJR65592 NTG65591:NTN65592 ODC65591:ODJ65592 OMY65591:ONF65592 OWU65591:OXB65592 PGQ65591:PGX65592 PQM65591:PQT65592 QAI65591:QAP65592 QKE65591:QKL65592 QUA65591:QUH65592 RDW65591:RED65592 RNS65591:RNZ65592 RXO65591:RXV65592 SHK65591:SHR65592 SRG65591:SRN65592 TBC65591:TBJ65592 TKY65591:TLF65592 TUU65591:TVB65592 UEQ65591:UEX65592 UOM65591:UOT65592 UYI65591:UYP65592 VIE65591:VIL65592 VSA65591:VSH65592 WBW65591:WCD65592 WLS65591:WLZ65592 WVO65591:WVV65592 G131127:N131128 JC131127:JJ131128 SY131127:TF131128 ACU131127:ADB131128 AMQ131127:AMX131128 AWM131127:AWT131128 BGI131127:BGP131128 BQE131127:BQL131128 CAA131127:CAH131128 CJW131127:CKD131128 CTS131127:CTZ131128 DDO131127:DDV131128 DNK131127:DNR131128 DXG131127:DXN131128 EHC131127:EHJ131128 EQY131127:ERF131128 FAU131127:FBB131128 FKQ131127:FKX131128 FUM131127:FUT131128 GEI131127:GEP131128 GOE131127:GOL131128 GYA131127:GYH131128 HHW131127:HID131128 HRS131127:HRZ131128 IBO131127:IBV131128 ILK131127:ILR131128 IVG131127:IVN131128 JFC131127:JFJ131128 JOY131127:JPF131128 JYU131127:JZB131128 KIQ131127:KIX131128 KSM131127:KST131128 LCI131127:LCP131128 LME131127:LML131128 LWA131127:LWH131128 MFW131127:MGD131128 MPS131127:MPZ131128 MZO131127:MZV131128 NJK131127:NJR131128 NTG131127:NTN131128 ODC131127:ODJ131128 OMY131127:ONF131128 OWU131127:OXB131128 PGQ131127:PGX131128 PQM131127:PQT131128 QAI131127:QAP131128 QKE131127:QKL131128 QUA131127:QUH131128 RDW131127:RED131128 RNS131127:RNZ131128 RXO131127:RXV131128 SHK131127:SHR131128 SRG131127:SRN131128 TBC131127:TBJ131128 TKY131127:TLF131128 TUU131127:TVB131128 UEQ131127:UEX131128 UOM131127:UOT131128 UYI131127:UYP131128 VIE131127:VIL131128 VSA131127:VSH131128 WBW131127:WCD131128 WLS131127:WLZ131128 WVO131127:WVV131128 G196663:N196664 JC196663:JJ196664 SY196663:TF196664 ACU196663:ADB196664 AMQ196663:AMX196664 AWM196663:AWT196664 BGI196663:BGP196664 BQE196663:BQL196664 CAA196663:CAH196664 CJW196663:CKD196664 CTS196663:CTZ196664 DDO196663:DDV196664 DNK196663:DNR196664 DXG196663:DXN196664 EHC196663:EHJ196664 EQY196663:ERF196664 FAU196663:FBB196664 FKQ196663:FKX196664 FUM196663:FUT196664 GEI196663:GEP196664 GOE196663:GOL196664 GYA196663:GYH196664 HHW196663:HID196664 HRS196663:HRZ196664 IBO196663:IBV196664 ILK196663:ILR196664 IVG196663:IVN196664 JFC196663:JFJ196664 JOY196663:JPF196664 JYU196663:JZB196664 KIQ196663:KIX196664 KSM196663:KST196664 LCI196663:LCP196664 LME196663:LML196664 LWA196663:LWH196664 MFW196663:MGD196664 MPS196663:MPZ196664 MZO196663:MZV196664 NJK196663:NJR196664 NTG196663:NTN196664 ODC196663:ODJ196664 OMY196663:ONF196664 OWU196663:OXB196664 PGQ196663:PGX196664 PQM196663:PQT196664 QAI196663:QAP196664 QKE196663:QKL196664 QUA196663:QUH196664 RDW196663:RED196664 RNS196663:RNZ196664 RXO196663:RXV196664 SHK196663:SHR196664 SRG196663:SRN196664 TBC196663:TBJ196664 TKY196663:TLF196664 TUU196663:TVB196664 UEQ196663:UEX196664 UOM196663:UOT196664 UYI196663:UYP196664 VIE196663:VIL196664 VSA196663:VSH196664 WBW196663:WCD196664 WLS196663:WLZ196664 WVO196663:WVV196664 G262199:N262200 JC262199:JJ262200 SY262199:TF262200 ACU262199:ADB262200 AMQ262199:AMX262200 AWM262199:AWT262200 BGI262199:BGP262200 BQE262199:BQL262200 CAA262199:CAH262200 CJW262199:CKD262200 CTS262199:CTZ262200 DDO262199:DDV262200 DNK262199:DNR262200 DXG262199:DXN262200 EHC262199:EHJ262200 EQY262199:ERF262200 FAU262199:FBB262200 FKQ262199:FKX262200 FUM262199:FUT262200 GEI262199:GEP262200 GOE262199:GOL262200 GYA262199:GYH262200 HHW262199:HID262200 HRS262199:HRZ262200 IBO262199:IBV262200 ILK262199:ILR262200 IVG262199:IVN262200 JFC262199:JFJ262200 JOY262199:JPF262200 JYU262199:JZB262200 KIQ262199:KIX262200 KSM262199:KST262200 LCI262199:LCP262200 LME262199:LML262200 LWA262199:LWH262200 MFW262199:MGD262200 MPS262199:MPZ262200 MZO262199:MZV262200 NJK262199:NJR262200 NTG262199:NTN262200 ODC262199:ODJ262200 OMY262199:ONF262200 OWU262199:OXB262200 PGQ262199:PGX262200 PQM262199:PQT262200 QAI262199:QAP262200 QKE262199:QKL262200 QUA262199:QUH262200 RDW262199:RED262200 RNS262199:RNZ262200 RXO262199:RXV262200 SHK262199:SHR262200 SRG262199:SRN262200 TBC262199:TBJ262200 TKY262199:TLF262200 TUU262199:TVB262200 UEQ262199:UEX262200 UOM262199:UOT262200 UYI262199:UYP262200 VIE262199:VIL262200 VSA262199:VSH262200 WBW262199:WCD262200 WLS262199:WLZ262200 WVO262199:WVV262200 G327735:N327736 JC327735:JJ327736 SY327735:TF327736 ACU327735:ADB327736 AMQ327735:AMX327736 AWM327735:AWT327736 BGI327735:BGP327736 BQE327735:BQL327736 CAA327735:CAH327736 CJW327735:CKD327736 CTS327735:CTZ327736 DDO327735:DDV327736 DNK327735:DNR327736 DXG327735:DXN327736 EHC327735:EHJ327736 EQY327735:ERF327736 FAU327735:FBB327736 FKQ327735:FKX327736 FUM327735:FUT327736 GEI327735:GEP327736 GOE327735:GOL327736 GYA327735:GYH327736 HHW327735:HID327736 HRS327735:HRZ327736 IBO327735:IBV327736 ILK327735:ILR327736 IVG327735:IVN327736 JFC327735:JFJ327736 JOY327735:JPF327736 JYU327735:JZB327736 KIQ327735:KIX327736 KSM327735:KST327736 LCI327735:LCP327736 LME327735:LML327736 LWA327735:LWH327736 MFW327735:MGD327736 MPS327735:MPZ327736 MZO327735:MZV327736 NJK327735:NJR327736 NTG327735:NTN327736 ODC327735:ODJ327736 OMY327735:ONF327736 OWU327735:OXB327736 PGQ327735:PGX327736 PQM327735:PQT327736 QAI327735:QAP327736 QKE327735:QKL327736 QUA327735:QUH327736 RDW327735:RED327736 RNS327735:RNZ327736 RXO327735:RXV327736 SHK327735:SHR327736 SRG327735:SRN327736 TBC327735:TBJ327736 TKY327735:TLF327736 TUU327735:TVB327736 UEQ327735:UEX327736 UOM327735:UOT327736 UYI327735:UYP327736 VIE327735:VIL327736 VSA327735:VSH327736 WBW327735:WCD327736 WLS327735:WLZ327736 WVO327735:WVV327736 G393271:N393272 JC393271:JJ393272 SY393271:TF393272 ACU393271:ADB393272 AMQ393271:AMX393272 AWM393271:AWT393272 BGI393271:BGP393272 BQE393271:BQL393272 CAA393271:CAH393272 CJW393271:CKD393272 CTS393271:CTZ393272 DDO393271:DDV393272 DNK393271:DNR393272 DXG393271:DXN393272 EHC393271:EHJ393272 EQY393271:ERF393272 FAU393271:FBB393272 FKQ393271:FKX393272 FUM393271:FUT393272 GEI393271:GEP393272 GOE393271:GOL393272 GYA393271:GYH393272 HHW393271:HID393272 HRS393271:HRZ393272 IBO393271:IBV393272 ILK393271:ILR393272 IVG393271:IVN393272 JFC393271:JFJ393272 JOY393271:JPF393272 JYU393271:JZB393272 KIQ393271:KIX393272 KSM393271:KST393272 LCI393271:LCP393272 LME393271:LML393272 LWA393271:LWH393272 MFW393271:MGD393272 MPS393271:MPZ393272 MZO393271:MZV393272 NJK393271:NJR393272 NTG393271:NTN393272 ODC393271:ODJ393272 OMY393271:ONF393272 OWU393271:OXB393272 PGQ393271:PGX393272 PQM393271:PQT393272 QAI393271:QAP393272 QKE393271:QKL393272 QUA393271:QUH393272 RDW393271:RED393272 RNS393271:RNZ393272 RXO393271:RXV393272 SHK393271:SHR393272 SRG393271:SRN393272 TBC393271:TBJ393272 TKY393271:TLF393272 TUU393271:TVB393272 UEQ393271:UEX393272 UOM393271:UOT393272 UYI393271:UYP393272 VIE393271:VIL393272 VSA393271:VSH393272 WBW393271:WCD393272 WLS393271:WLZ393272 WVO393271:WVV393272 G458807:N458808 JC458807:JJ458808 SY458807:TF458808 ACU458807:ADB458808 AMQ458807:AMX458808 AWM458807:AWT458808 BGI458807:BGP458808 BQE458807:BQL458808 CAA458807:CAH458808 CJW458807:CKD458808 CTS458807:CTZ458808 DDO458807:DDV458808 DNK458807:DNR458808 DXG458807:DXN458808 EHC458807:EHJ458808 EQY458807:ERF458808 FAU458807:FBB458808 FKQ458807:FKX458808 FUM458807:FUT458808 GEI458807:GEP458808 GOE458807:GOL458808 GYA458807:GYH458808 HHW458807:HID458808 HRS458807:HRZ458808 IBO458807:IBV458808 ILK458807:ILR458808 IVG458807:IVN458808 JFC458807:JFJ458808 JOY458807:JPF458808 JYU458807:JZB458808 KIQ458807:KIX458808 KSM458807:KST458808 LCI458807:LCP458808 LME458807:LML458808 LWA458807:LWH458808 MFW458807:MGD458808 MPS458807:MPZ458808 MZO458807:MZV458808 NJK458807:NJR458808 NTG458807:NTN458808 ODC458807:ODJ458808 OMY458807:ONF458808 OWU458807:OXB458808 PGQ458807:PGX458808 PQM458807:PQT458808 QAI458807:QAP458808 QKE458807:QKL458808 QUA458807:QUH458808 RDW458807:RED458808 RNS458807:RNZ458808 RXO458807:RXV458808 SHK458807:SHR458808 SRG458807:SRN458808 TBC458807:TBJ458808 TKY458807:TLF458808 TUU458807:TVB458808 UEQ458807:UEX458808 UOM458807:UOT458808 UYI458807:UYP458808 VIE458807:VIL458808 VSA458807:VSH458808 WBW458807:WCD458808 WLS458807:WLZ458808 WVO458807:WVV458808 G524343:N524344 JC524343:JJ524344 SY524343:TF524344 ACU524343:ADB524344 AMQ524343:AMX524344 AWM524343:AWT524344 BGI524343:BGP524344 BQE524343:BQL524344 CAA524343:CAH524344 CJW524343:CKD524344 CTS524343:CTZ524344 DDO524343:DDV524344 DNK524343:DNR524344 DXG524343:DXN524344 EHC524343:EHJ524344 EQY524343:ERF524344 FAU524343:FBB524344 FKQ524343:FKX524344 FUM524343:FUT524344 GEI524343:GEP524344 GOE524343:GOL524344 GYA524343:GYH524344 HHW524343:HID524344 HRS524343:HRZ524344 IBO524343:IBV524344 ILK524343:ILR524344 IVG524343:IVN524344 JFC524343:JFJ524344 JOY524343:JPF524344 JYU524343:JZB524344 KIQ524343:KIX524344 KSM524343:KST524344 LCI524343:LCP524344 LME524343:LML524344 LWA524343:LWH524344 MFW524343:MGD524344 MPS524343:MPZ524344 MZO524343:MZV524344 NJK524343:NJR524344 NTG524343:NTN524344 ODC524343:ODJ524344 OMY524343:ONF524344 OWU524343:OXB524344 PGQ524343:PGX524344 PQM524343:PQT524344 QAI524343:QAP524344 QKE524343:QKL524344 QUA524343:QUH524344 RDW524343:RED524344 RNS524343:RNZ524344 RXO524343:RXV524344 SHK524343:SHR524344 SRG524343:SRN524344 TBC524343:TBJ524344 TKY524343:TLF524344 TUU524343:TVB524344 UEQ524343:UEX524344 UOM524343:UOT524344 UYI524343:UYP524344 VIE524343:VIL524344 VSA524343:VSH524344 WBW524343:WCD524344 WLS524343:WLZ524344 WVO524343:WVV524344 G589879:N589880 JC589879:JJ589880 SY589879:TF589880 ACU589879:ADB589880 AMQ589879:AMX589880 AWM589879:AWT589880 BGI589879:BGP589880 BQE589879:BQL589880 CAA589879:CAH589880 CJW589879:CKD589880 CTS589879:CTZ589880 DDO589879:DDV589880 DNK589879:DNR589880 DXG589879:DXN589880 EHC589879:EHJ589880 EQY589879:ERF589880 FAU589879:FBB589880 FKQ589879:FKX589880 FUM589879:FUT589880 GEI589879:GEP589880 GOE589879:GOL589880 GYA589879:GYH589880 HHW589879:HID589880 HRS589879:HRZ589880 IBO589879:IBV589880 ILK589879:ILR589880 IVG589879:IVN589880 JFC589879:JFJ589880 JOY589879:JPF589880 JYU589879:JZB589880 KIQ589879:KIX589880 KSM589879:KST589880 LCI589879:LCP589880 LME589879:LML589880 LWA589879:LWH589880 MFW589879:MGD589880 MPS589879:MPZ589880 MZO589879:MZV589880 NJK589879:NJR589880 NTG589879:NTN589880 ODC589879:ODJ589880 OMY589879:ONF589880 OWU589879:OXB589880 PGQ589879:PGX589880 PQM589879:PQT589880 QAI589879:QAP589880 QKE589879:QKL589880 QUA589879:QUH589880 RDW589879:RED589880 RNS589879:RNZ589880 RXO589879:RXV589880 SHK589879:SHR589880 SRG589879:SRN589880 TBC589879:TBJ589880 TKY589879:TLF589880 TUU589879:TVB589880 UEQ589879:UEX589880 UOM589879:UOT589880 UYI589879:UYP589880 VIE589879:VIL589880 VSA589879:VSH589880 WBW589879:WCD589880 WLS589879:WLZ589880 WVO589879:WVV589880 G655415:N655416 JC655415:JJ655416 SY655415:TF655416 ACU655415:ADB655416 AMQ655415:AMX655416 AWM655415:AWT655416 BGI655415:BGP655416 BQE655415:BQL655416 CAA655415:CAH655416 CJW655415:CKD655416 CTS655415:CTZ655416 DDO655415:DDV655416 DNK655415:DNR655416 DXG655415:DXN655416 EHC655415:EHJ655416 EQY655415:ERF655416 FAU655415:FBB655416 FKQ655415:FKX655416 FUM655415:FUT655416 GEI655415:GEP655416 GOE655415:GOL655416 GYA655415:GYH655416 HHW655415:HID655416 HRS655415:HRZ655416 IBO655415:IBV655416 ILK655415:ILR655416 IVG655415:IVN655416 JFC655415:JFJ655416 JOY655415:JPF655416 JYU655415:JZB655416 KIQ655415:KIX655416 KSM655415:KST655416 LCI655415:LCP655416 LME655415:LML655416 LWA655415:LWH655416 MFW655415:MGD655416 MPS655415:MPZ655416 MZO655415:MZV655416 NJK655415:NJR655416 NTG655415:NTN655416 ODC655415:ODJ655416 OMY655415:ONF655416 OWU655415:OXB655416 PGQ655415:PGX655416 PQM655415:PQT655416 QAI655415:QAP655416 QKE655415:QKL655416 QUA655415:QUH655416 RDW655415:RED655416 RNS655415:RNZ655416 RXO655415:RXV655416 SHK655415:SHR655416 SRG655415:SRN655416 TBC655415:TBJ655416 TKY655415:TLF655416 TUU655415:TVB655416 UEQ655415:UEX655416 UOM655415:UOT655416 UYI655415:UYP655416 VIE655415:VIL655416 VSA655415:VSH655416 WBW655415:WCD655416 WLS655415:WLZ655416 WVO655415:WVV655416 G720951:N720952 JC720951:JJ720952 SY720951:TF720952 ACU720951:ADB720952 AMQ720951:AMX720952 AWM720951:AWT720952 BGI720951:BGP720952 BQE720951:BQL720952 CAA720951:CAH720952 CJW720951:CKD720952 CTS720951:CTZ720952 DDO720951:DDV720952 DNK720951:DNR720952 DXG720951:DXN720952 EHC720951:EHJ720952 EQY720951:ERF720952 FAU720951:FBB720952 FKQ720951:FKX720952 FUM720951:FUT720952 GEI720951:GEP720952 GOE720951:GOL720952 GYA720951:GYH720952 HHW720951:HID720952 HRS720951:HRZ720952 IBO720951:IBV720952 ILK720951:ILR720952 IVG720951:IVN720952 JFC720951:JFJ720952 JOY720951:JPF720952 JYU720951:JZB720952 KIQ720951:KIX720952 KSM720951:KST720952 LCI720951:LCP720952 LME720951:LML720952 LWA720951:LWH720952 MFW720951:MGD720952 MPS720951:MPZ720952 MZO720951:MZV720952 NJK720951:NJR720952 NTG720951:NTN720952 ODC720951:ODJ720952 OMY720951:ONF720952 OWU720951:OXB720952 PGQ720951:PGX720952 PQM720951:PQT720952 QAI720951:QAP720952 QKE720951:QKL720952 QUA720951:QUH720952 RDW720951:RED720952 RNS720951:RNZ720952 RXO720951:RXV720952 SHK720951:SHR720952 SRG720951:SRN720952 TBC720951:TBJ720952 TKY720951:TLF720952 TUU720951:TVB720952 UEQ720951:UEX720952 UOM720951:UOT720952 UYI720951:UYP720952 VIE720951:VIL720952 VSA720951:VSH720952 WBW720951:WCD720952 WLS720951:WLZ720952 WVO720951:WVV720952 G786487:N786488 JC786487:JJ786488 SY786487:TF786488 ACU786487:ADB786488 AMQ786487:AMX786488 AWM786487:AWT786488 BGI786487:BGP786488 BQE786487:BQL786488 CAA786487:CAH786488 CJW786487:CKD786488 CTS786487:CTZ786488 DDO786487:DDV786488 DNK786487:DNR786488 DXG786487:DXN786488 EHC786487:EHJ786488 EQY786487:ERF786488 FAU786487:FBB786488 FKQ786487:FKX786488 FUM786487:FUT786488 GEI786487:GEP786488 GOE786487:GOL786488 GYA786487:GYH786488 HHW786487:HID786488 HRS786487:HRZ786488 IBO786487:IBV786488 ILK786487:ILR786488 IVG786487:IVN786488 JFC786487:JFJ786488 JOY786487:JPF786488 JYU786487:JZB786488 KIQ786487:KIX786488 KSM786487:KST786488 LCI786487:LCP786488 LME786487:LML786488 LWA786487:LWH786488 MFW786487:MGD786488 MPS786487:MPZ786488 MZO786487:MZV786488 NJK786487:NJR786488 NTG786487:NTN786488 ODC786487:ODJ786488 OMY786487:ONF786488 OWU786487:OXB786488 PGQ786487:PGX786488 PQM786487:PQT786488 QAI786487:QAP786488 QKE786487:QKL786488 QUA786487:QUH786488 RDW786487:RED786488 RNS786487:RNZ786488 RXO786487:RXV786488 SHK786487:SHR786488 SRG786487:SRN786488 TBC786487:TBJ786488 TKY786487:TLF786488 TUU786487:TVB786488 UEQ786487:UEX786488 UOM786487:UOT786488 UYI786487:UYP786488 VIE786487:VIL786488 VSA786487:VSH786488 WBW786487:WCD786488 WLS786487:WLZ786488 WVO786487:WVV786488 G852023:N852024 JC852023:JJ852024 SY852023:TF852024 ACU852023:ADB852024 AMQ852023:AMX852024 AWM852023:AWT852024 BGI852023:BGP852024 BQE852023:BQL852024 CAA852023:CAH852024 CJW852023:CKD852024 CTS852023:CTZ852024 DDO852023:DDV852024 DNK852023:DNR852024 DXG852023:DXN852024 EHC852023:EHJ852024 EQY852023:ERF852024 FAU852023:FBB852024 FKQ852023:FKX852024 FUM852023:FUT852024 GEI852023:GEP852024 GOE852023:GOL852024 GYA852023:GYH852024 HHW852023:HID852024 HRS852023:HRZ852024 IBO852023:IBV852024 ILK852023:ILR852024 IVG852023:IVN852024 JFC852023:JFJ852024 JOY852023:JPF852024 JYU852023:JZB852024 KIQ852023:KIX852024 KSM852023:KST852024 LCI852023:LCP852024 LME852023:LML852024 LWA852023:LWH852024 MFW852023:MGD852024 MPS852023:MPZ852024 MZO852023:MZV852024 NJK852023:NJR852024 NTG852023:NTN852024 ODC852023:ODJ852024 OMY852023:ONF852024 OWU852023:OXB852024 PGQ852023:PGX852024 PQM852023:PQT852024 QAI852023:QAP852024 QKE852023:QKL852024 QUA852023:QUH852024 RDW852023:RED852024 RNS852023:RNZ852024 RXO852023:RXV852024 SHK852023:SHR852024 SRG852023:SRN852024 TBC852023:TBJ852024 TKY852023:TLF852024 TUU852023:TVB852024 UEQ852023:UEX852024 UOM852023:UOT852024 UYI852023:UYP852024 VIE852023:VIL852024 VSA852023:VSH852024 WBW852023:WCD852024 WLS852023:WLZ852024 WVO852023:WVV852024 G917559:N917560 JC917559:JJ917560 SY917559:TF917560 ACU917559:ADB917560 AMQ917559:AMX917560 AWM917559:AWT917560 BGI917559:BGP917560 BQE917559:BQL917560 CAA917559:CAH917560 CJW917559:CKD917560 CTS917559:CTZ917560 DDO917559:DDV917560 DNK917559:DNR917560 DXG917559:DXN917560 EHC917559:EHJ917560 EQY917559:ERF917560 FAU917559:FBB917560 FKQ917559:FKX917560 FUM917559:FUT917560 GEI917559:GEP917560 GOE917559:GOL917560 GYA917559:GYH917560 HHW917559:HID917560 HRS917559:HRZ917560 IBO917559:IBV917560 ILK917559:ILR917560 IVG917559:IVN917560 JFC917559:JFJ917560 JOY917559:JPF917560 JYU917559:JZB917560 KIQ917559:KIX917560 KSM917559:KST917560 LCI917559:LCP917560 LME917559:LML917560 LWA917559:LWH917560 MFW917559:MGD917560 MPS917559:MPZ917560 MZO917559:MZV917560 NJK917559:NJR917560 NTG917559:NTN917560 ODC917559:ODJ917560 OMY917559:ONF917560 OWU917559:OXB917560 PGQ917559:PGX917560 PQM917559:PQT917560 QAI917559:QAP917560 QKE917559:QKL917560 QUA917559:QUH917560 RDW917559:RED917560 RNS917559:RNZ917560 RXO917559:RXV917560 SHK917559:SHR917560 SRG917559:SRN917560 TBC917559:TBJ917560 TKY917559:TLF917560 TUU917559:TVB917560 UEQ917559:UEX917560 UOM917559:UOT917560 UYI917559:UYP917560 VIE917559:VIL917560 VSA917559:VSH917560 WBW917559:WCD917560 WLS917559:WLZ917560 WVO917559:WVV917560 G983095:N983096 JC983095:JJ983096 SY983095:TF983096 ACU983095:ADB983096 AMQ983095:AMX983096 AWM983095:AWT983096 BGI983095:BGP983096 BQE983095:BQL983096 CAA983095:CAH983096 CJW983095:CKD983096 CTS983095:CTZ983096 DDO983095:DDV983096 DNK983095:DNR983096 DXG983095:DXN983096 EHC983095:EHJ983096 EQY983095:ERF983096 FAU983095:FBB983096 FKQ983095:FKX983096 FUM983095:FUT983096 GEI983095:GEP983096 GOE983095:GOL983096 GYA983095:GYH983096 HHW983095:HID983096 HRS983095:HRZ983096 IBO983095:IBV983096 ILK983095:ILR983096 IVG983095:IVN983096 JFC983095:JFJ983096 JOY983095:JPF983096 JYU983095:JZB983096 KIQ983095:KIX983096 KSM983095:KST983096 LCI983095:LCP983096 LME983095:LML983096 LWA983095:LWH983096 MFW983095:MGD983096 MPS983095:MPZ983096 MZO983095:MZV983096 NJK983095:NJR983096 NTG983095:NTN983096 ODC983095:ODJ983096 OMY983095:ONF983096 OWU983095:OXB983096 PGQ983095:PGX983096 PQM983095:PQT983096 QAI983095:QAP983096 QKE983095:QKL983096 QUA983095:QUH983096 RDW983095:RED983096 RNS983095:RNZ983096 RXO983095:RXV983096 SHK983095:SHR983096 SRG983095:SRN983096 TBC983095:TBJ983096 TKY983095:TLF983096 TUU983095:TVB983096 UEQ983095:UEX983096 UOM983095:UOT983096 UYI983095:UYP983096 VIE983095:VIL983096 VSA983095:VSH983096 WBW983095:WCD983096 WLS983095:WLZ983096 WVO983095:WVV983096 G44:N46 JC44:JJ46 SY44:TF46 ACU44:ADB46 AMQ44:AMX46 AWM44:AWT46 BGI44:BGP46 BQE44:BQL46 CAA44:CAH46 CJW44:CKD46 CTS44:CTZ46 DDO44:DDV46 DNK44:DNR46 DXG44:DXN46 EHC44:EHJ46 EQY44:ERF46 FAU44:FBB46 FKQ44:FKX46 FUM44:FUT46 GEI44:GEP46 GOE44:GOL46 GYA44:GYH46 HHW44:HID46 HRS44:HRZ46 IBO44:IBV46 ILK44:ILR46 IVG44:IVN46 JFC44:JFJ46 JOY44:JPF46 JYU44:JZB46 KIQ44:KIX46 KSM44:KST46 LCI44:LCP46 LME44:LML46 LWA44:LWH46 MFW44:MGD46 MPS44:MPZ46 MZO44:MZV46 NJK44:NJR46 NTG44:NTN46 ODC44:ODJ46 OMY44:ONF46 OWU44:OXB46 PGQ44:PGX46 PQM44:PQT46 QAI44:QAP46 QKE44:QKL46 QUA44:QUH46 RDW44:RED46 RNS44:RNZ46 RXO44:RXV46 SHK44:SHR46 SRG44:SRN46 TBC44:TBJ46 TKY44:TLF46 TUU44:TVB46 UEQ44:UEX46 UOM44:UOT46 UYI44:UYP46 VIE44:VIL46 VSA44:VSH46 WBW44:WCD46 WLS44:WLZ46 WVO44:WVV46 G65580:N65582 JC65580:JJ65582 SY65580:TF65582 ACU65580:ADB65582 AMQ65580:AMX65582 AWM65580:AWT65582 BGI65580:BGP65582 BQE65580:BQL65582 CAA65580:CAH65582 CJW65580:CKD65582 CTS65580:CTZ65582 DDO65580:DDV65582 DNK65580:DNR65582 DXG65580:DXN65582 EHC65580:EHJ65582 EQY65580:ERF65582 FAU65580:FBB65582 FKQ65580:FKX65582 FUM65580:FUT65582 GEI65580:GEP65582 GOE65580:GOL65582 GYA65580:GYH65582 HHW65580:HID65582 HRS65580:HRZ65582 IBO65580:IBV65582 ILK65580:ILR65582 IVG65580:IVN65582 JFC65580:JFJ65582 JOY65580:JPF65582 JYU65580:JZB65582 KIQ65580:KIX65582 KSM65580:KST65582 LCI65580:LCP65582 LME65580:LML65582 LWA65580:LWH65582 MFW65580:MGD65582 MPS65580:MPZ65582 MZO65580:MZV65582 NJK65580:NJR65582 NTG65580:NTN65582 ODC65580:ODJ65582 OMY65580:ONF65582 OWU65580:OXB65582 PGQ65580:PGX65582 PQM65580:PQT65582 QAI65580:QAP65582 QKE65580:QKL65582 QUA65580:QUH65582 RDW65580:RED65582 RNS65580:RNZ65582 RXO65580:RXV65582 SHK65580:SHR65582 SRG65580:SRN65582 TBC65580:TBJ65582 TKY65580:TLF65582 TUU65580:TVB65582 UEQ65580:UEX65582 UOM65580:UOT65582 UYI65580:UYP65582 VIE65580:VIL65582 VSA65580:VSH65582 WBW65580:WCD65582 WLS65580:WLZ65582 WVO65580:WVV65582 G131116:N131118 JC131116:JJ131118 SY131116:TF131118 ACU131116:ADB131118 AMQ131116:AMX131118 AWM131116:AWT131118 BGI131116:BGP131118 BQE131116:BQL131118 CAA131116:CAH131118 CJW131116:CKD131118 CTS131116:CTZ131118 DDO131116:DDV131118 DNK131116:DNR131118 DXG131116:DXN131118 EHC131116:EHJ131118 EQY131116:ERF131118 FAU131116:FBB131118 FKQ131116:FKX131118 FUM131116:FUT131118 GEI131116:GEP131118 GOE131116:GOL131118 GYA131116:GYH131118 HHW131116:HID131118 HRS131116:HRZ131118 IBO131116:IBV131118 ILK131116:ILR131118 IVG131116:IVN131118 JFC131116:JFJ131118 JOY131116:JPF131118 JYU131116:JZB131118 KIQ131116:KIX131118 KSM131116:KST131118 LCI131116:LCP131118 LME131116:LML131118 LWA131116:LWH131118 MFW131116:MGD131118 MPS131116:MPZ131118 MZO131116:MZV131118 NJK131116:NJR131118 NTG131116:NTN131118 ODC131116:ODJ131118 OMY131116:ONF131118 OWU131116:OXB131118 PGQ131116:PGX131118 PQM131116:PQT131118 QAI131116:QAP131118 QKE131116:QKL131118 QUA131116:QUH131118 RDW131116:RED131118 RNS131116:RNZ131118 RXO131116:RXV131118 SHK131116:SHR131118 SRG131116:SRN131118 TBC131116:TBJ131118 TKY131116:TLF131118 TUU131116:TVB131118 UEQ131116:UEX131118 UOM131116:UOT131118 UYI131116:UYP131118 VIE131116:VIL131118 VSA131116:VSH131118 WBW131116:WCD131118 WLS131116:WLZ131118 WVO131116:WVV131118 G196652:N196654 JC196652:JJ196654 SY196652:TF196654 ACU196652:ADB196654 AMQ196652:AMX196654 AWM196652:AWT196654 BGI196652:BGP196654 BQE196652:BQL196654 CAA196652:CAH196654 CJW196652:CKD196654 CTS196652:CTZ196654 DDO196652:DDV196654 DNK196652:DNR196654 DXG196652:DXN196654 EHC196652:EHJ196654 EQY196652:ERF196654 FAU196652:FBB196654 FKQ196652:FKX196654 FUM196652:FUT196654 GEI196652:GEP196654 GOE196652:GOL196654 GYA196652:GYH196654 HHW196652:HID196654 HRS196652:HRZ196654 IBO196652:IBV196654 ILK196652:ILR196654 IVG196652:IVN196654 JFC196652:JFJ196654 JOY196652:JPF196654 JYU196652:JZB196654 KIQ196652:KIX196654 KSM196652:KST196654 LCI196652:LCP196654 LME196652:LML196654 LWA196652:LWH196654 MFW196652:MGD196654 MPS196652:MPZ196654 MZO196652:MZV196654 NJK196652:NJR196654 NTG196652:NTN196654 ODC196652:ODJ196654 OMY196652:ONF196654 OWU196652:OXB196654 PGQ196652:PGX196654 PQM196652:PQT196654 QAI196652:QAP196654 QKE196652:QKL196654 QUA196652:QUH196654 RDW196652:RED196654 RNS196652:RNZ196654 RXO196652:RXV196654 SHK196652:SHR196654 SRG196652:SRN196654 TBC196652:TBJ196654 TKY196652:TLF196654 TUU196652:TVB196654 UEQ196652:UEX196654 UOM196652:UOT196654 UYI196652:UYP196654 VIE196652:VIL196654 VSA196652:VSH196654 WBW196652:WCD196654 WLS196652:WLZ196654 WVO196652:WVV196654 G262188:N262190 JC262188:JJ262190 SY262188:TF262190 ACU262188:ADB262190 AMQ262188:AMX262190 AWM262188:AWT262190 BGI262188:BGP262190 BQE262188:BQL262190 CAA262188:CAH262190 CJW262188:CKD262190 CTS262188:CTZ262190 DDO262188:DDV262190 DNK262188:DNR262190 DXG262188:DXN262190 EHC262188:EHJ262190 EQY262188:ERF262190 FAU262188:FBB262190 FKQ262188:FKX262190 FUM262188:FUT262190 GEI262188:GEP262190 GOE262188:GOL262190 GYA262188:GYH262190 HHW262188:HID262190 HRS262188:HRZ262190 IBO262188:IBV262190 ILK262188:ILR262190 IVG262188:IVN262190 JFC262188:JFJ262190 JOY262188:JPF262190 JYU262188:JZB262190 KIQ262188:KIX262190 KSM262188:KST262190 LCI262188:LCP262190 LME262188:LML262190 LWA262188:LWH262190 MFW262188:MGD262190 MPS262188:MPZ262190 MZO262188:MZV262190 NJK262188:NJR262190 NTG262188:NTN262190 ODC262188:ODJ262190 OMY262188:ONF262190 OWU262188:OXB262190 PGQ262188:PGX262190 PQM262188:PQT262190 QAI262188:QAP262190 QKE262188:QKL262190 QUA262188:QUH262190 RDW262188:RED262190 RNS262188:RNZ262190 RXO262188:RXV262190 SHK262188:SHR262190 SRG262188:SRN262190 TBC262188:TBJ262190 TKY262188:TLF262190 TUU262188:TVB262190 UEQ262188:UEX262190 UOM262188:UOT262190 UYI262188:UYP262190 VIE262188:VIL262190 VSA262188:VSH262190 WBW262188:WCD262190 WLS262188:WLZ262190 WVO262188:WVV262190 G327724:N327726 JC327724:JJ327726 SY327724:TF327726 ACU327724:ADB327726 AMQ327724:AMX327726 AWM327724:AWT327726 BGI327724:BGP327726 BQE327724:BQL327726 CAA327724:CAH327726 CJW327724:CKD327726 CTS327724:CTZ327726 DDO327724:DDV327726 DNK327724:DNR327726 DXG327724:DXN327726 EHC327724:EHJ327726 EQY327724:ERF327726 FAU327724:FBB327726 FKQ327724:FKX327726 FUM327724:FUT327726 GEI327724:GEP327726 GOE327724:GOL327726 GYA327724:GYH327726 HHW327724:HID327726 HRS327724:HRZ327726 IBO327724:IBV327726 ILK327724:ILR327726 IVG327724:IVN327726 JFC327724:JFJ327726 JOY327724:JPF327726 JYU327724:JZB327726 KIQ327724:KIX327726 KSM327724:KST327726 LCI327724:LCP327726 LME327724:LML327726 LWA327724:LWH327726 MFW327724:MGD327726 MPS327724:MPZ327726 MZO327724:MZV327726 NJK327724:NJR327726 NTG327724:NTN327726 ODC327724:ODJ327726 OMY327724:ONF327726 OWU327724:OXB327726 PGQ327724:PGX327726 PQM327724:PQT327726 QAI327724:QAP327726 QKE327724:QKL327726 QUA327724:QUH327726 RDW327724:RED327726 RNS327724:RNZ327726 RXO327724:RXV327726 SHK327724:SHR327726 SRG327724:SRN327726 TBC327724:TBJ327726 TKY327724:TLF327726 TUU327724:TVB327726 UEQ327724:UEX327726 UOM327724:UOT327726 UYI327724:UYP327726 VIE327724:VIL327726 VSA327724:VSH327726 WBW327724:WCD327726 WLS327724:WLZ327726 WVO327724:WVV327726 G393260:N393262 JC393260:JJ393262 SY393260:TF393262 ACU393260:ADB393262 AMQ393260:AMX393262 AWM393260:AWT393262 BGI393260:BGP393262 BQE393260:BQL393262 CAA393260:CAH393262 CJW393260:CKD393262 CTS393260:CTZ393262 DDO393260:DDV393262 DNK393260:DNR393262 DXG393260:DXN393262 EHC393260:EHJ393262 EQY393260:ERF393262 FAU393260:FBB393262 FKQ393260:FKX393262 FUM393260:FUT393262 GEI393260:GEP393262 GOE393260:GOL393262 GYA393260:GYH393262 HHW393260:HID393262 HRS393260:HRZ393262 IBO393260:IBV393262 ILK393260:ILR393262 IVG393260:IVN393262 JFC393260:JFJ393262 JOY393260:JPF393262 JYU393260:JZB393262 KIQ393260:KIX393262 KSM393260:KST393262 LCI393260:LCP393262 LME393260:LML393262 LWA393260:LWH393262 MFW393260:MGD393262 MPS393260:MPZ393262 MZO393260:MZV393262 NJK393260:NJR393262 NTG393260:NTN393262 ODC393260:ODJ393262 OMY393260:ONF393262 OWU393260:OXB393262 PGQ393260:PGX393262 PQM393260:PQT393262 QAI393260:QAP393262 QKE393260:QKL393262 QUA393260:QUH393262 RDW393260:RED393262 RNS393260:RNZ393262 RXO393260:RXV393262 SHK393260:SHR393262 SRG393260:SRN393262 TBC393260:TBJ393262 TKY393260:TLF393262 TUU393260:TVB393262 UEQ393260:UEX393262 UOM393260:UOT393262 UYI393260:UYP393262 VIE393260:VIL393262 VSA393260:VSH393262 WBW393260:WCD393262 WLS393260:WLZ393262 WVO393260:WVV393262 G458796:N458798 JC458796:JJ458798 SY458796:TF458798 ACU458796:ADB458798 AMQ458796:AMX458798 AWM458796:AWT458798 BGI458796:BGP458798 BQE458796:BQL458798 CAA458796:CAH458798 CJW458796:CKD458798 CTS458796:CTZ458798 DDO458796:DDV458798 DNK458796:DNR458798 DXG458796:DXN458798 EHC458796:EHJ458798 EQY458796:ERF458798 FAU458796:FBB458798 FKQ458796:FKX458798 FUM458796:FUT458798 GEI458796:GEP458798 GOE458796:GOL458798 GYA458796:GYH458798 HHW458796:HID458798 HRS458796:HRZ458798 IBO458796:IBV458798 ILK458796:ILR458798 IVG458796:IVN458798 JFC458796:JFJ458798 JOY458796:JPF458798 JYU458796:JZB458798 KIQ458796:KIX458798 KSM458796:KST458798 LCI458796:LCP458798 LME458796:LML458798 LWA458796:LWH458798 MFW458796:MGD458798 MPS458796:MPZ458798 MZO458796:MZV458798 NJK458796:NJR458798 NTG458796:NTN458798 ODC458796:ODJ458798 OMY458796:ONF458798 OWU458796:OXB458798 PGQ458796:PGX458798 PQM458796:PQT458798 QAI458796:QAP458798 QKE458796:QKL458798 QUA458796:QUH458798 RDW458796:RED458798 RNS458796:RNZ458798 RXO458796:RXV458798 SHK458796:SHR458798 SRG458796:SRN458798 TBC458796:TBJ458798 TKY458796:TLF458798 TUU458796:TVB458798 UEQ458796:UEX458798 UOM458796:UOT458798 UYI458796:UYP458798 VIE458796:VIL458798 VSA458796:VSH458798 WBW458796:WCD458798 WLS458796:WLZ458798 WVO458796:WVV458798 G524332:N524334 JC524332:JJ524334 SY524332:TF524334 ACU524332:ADB524334 AMQ524332:AMX524334 AWM524332:AWT524334 BGI524332:BGP524334 BQE524332:BQL524334 CAA524332:CAH524334 CJW524332:CKD524334 CTS524332:CTZ524334 DDO524332:DDV524334 DNK524332:DNR524334 DXG524332:DXN524334 EHC524332:EHJ524334 EQY524332:ERF524334 FAU524332:FBB524334 FKQ524332:FKX524334 FUM524332:FUT524334 GEI524332:GEP524334 GOE524332:GOL524334 GYA524332:GYH524334 HHW524332:HID524334 HRS524332:HRZ524334 IBO524332:IBV524334 ILK524332:ILR524334 IVG524332:IVN524334 JFC524332:JFJ524334 JOY524332:JPF524334 JYU524332:JZB524334 KIQ524332:KIX524334 KSM524332:KST524334 LCI524332:LCP524334 LME524332:LML524334 LWA524332:LWH524334 MFW524332:MGD524334 MPS524332:MPZ524334 MZO524332:MZV524334 NJK524332:NJR524334 NTG524332:NTN524334 ODC524332:ODJ524334 OMY524332:ONF524334 OWU524332:OXB524334 PGQ524332:PGX524334 PQM524332:PQT524334 QAI524332:QAP524334 QKE524332:QKL524334 QUA524332:QUH524334 RDW524332:RED524334 RNS524332:RNZ524334 RXO524332:RXV524334 SHK524332:SHR524334 SRG524332:SRN524334 TBC524332:TBJ524334 TKY524332:TLF524334 TUU524332:TVB524334 UEQ524332:UEX524334 UOM524332:UOT524334 UYI524332:UYP524334 VIE524332:VIL524334 VSA524332:VSH524334 WBW524332:WCD524334 WLS524332:WLZ524334 WVO524332:WVV524334 G589868:N589870 JC589868:JJ589870 SY589868:TF589870 ACU589868:ADB589870 AMQ589868:AMX589870 AWM589868:AWT589870 BGI589868:BGP589870 BQE589868:BQL589870 CAA589868:CAH589870 CJW589868:CKD589870 CTS589868:CTZ589870 DDO589868:DDV589870 DNK589868:DNR589870 DXG589868:DXN589870 EHC589868:EHJ589870 EQY589868:ERF589870 FAU589868:FBB589870 FKQ589868:FKX589870 FUM589868:FUT589870 GEI589868:GEP589870 GOE589868:GOL589870 GYA589868:GYH589870 HHW589868:HID589870 HRS589868:HRZ589870 IBO589868:IBV589870 ILK589868:ILR589870 IVG589868:IVN589870 JFC589868:JFJ589870 JOY589868:JPF589870 JYU589868:JZB589870 KIQ589868:KIX589870 KSM589868:KST589870 LCI589868:LCP589870 LME589868:LML589870 LWA589868:LWH589870 MFW589868:MGD589870 MPS589868:MPZ589870 MZO589868:MZV589870 NJK589868:NJR589870 NTG589868:NTN589870 ODC589868:ODJ589870 OMY589868:ONF589870 OWU589868:OXB589870 PGQ589868:PGX589870 PQM589868:PQT589870 QAI589868:QAP589870 QKE589868:QKL589870 QUA589868:QUH589870 RDW589868:RED589870 RNS589868:RNZ589870 RXO589868:RXV589870 SHK589868:SHR589870 SRG589868:SRN589870 TBC589868:TBJ589870 TKY589868:TLF589870 TUU589868:TVB589870 UEQ589868:UEX589870 UOM589868:UOT589870 UYI589868:UYP589870 VIE589868:VIL589870 VSA589868:VSH589870 WBW589868:WCD589870 WLS589868:WLZ589870 WVO589868:WVV589870 G655404:N655406 JC655404:JJ655406 SY655404:TF655406 ACU655404:ADB655406 AMQ655404:AMX655406 AWM655404:AWT655406 BGI655404:BGP655406 BQE655404:BQL655406 CAA655404:CAH655406 CJW655404:CKD655406 CTS655404:CTZ655406 DDO655404:DDV655406 DNK655404:DNR655406 DXG655404:DXN655406 EHC655404:EHJ655406 EQY655404:ERF655406 FAU655404:FBB655406 FKQ655404:FKX655406 FUM655404:FUT655406 GEI655404:GEP655406 GOE655404:GOL655406 GYA655404:GYH655406 HHW655404:HID655406 HRS655404:HRZ655406 IBO655404:IBV655406 ILK655404:ILR655406 IVG655404:IVN655406 JFC655404:JFJ655406 JOY655404:JPF655406 JYU655404:JZB655406 KIQ655404:KIX655406 KSM655404:KST655406 LCI655404:LCP655406 LME655404:LML655406 LWA655404:LWH655406 MFW655404:MGD655406 MPS655404:MPZ655406 MZO655404:MZV655406 NJK655404:NJR655406 NTG655404:NTN655406 ODC655404:ODJ655406 OMY655404:ONF655406 OWU655404:OXB655406 PGQ655404:PGX655406 PQM655404:PQT655406 QAI655404:QAP655406 QKE655404:QKL655406 QUA655404:QUH655406 RDW655404:RED655406 RNS655404:RNZ655406 RXO655404:RXV655406 SHK655404:SHR655406 SRG655404:SRN655406 TBC655404:TBJ655406 TKY655404:TLF655406 TUU655404:TVB655406 UEQ655404:UEX655406 UOM655404:UOT655406 UYI655404:UYP655406 VIE655404:VIL655406 VSA655404:VSH655406 WBW655404:WCD655406 WLS655404:WLZ655406 WVO655404:WVV655406 G720940:N720942 JC720940:JJ720942 SY720940:TF720942 ACU720940:ADB720942 AMQ720940:AMX720942 AWM720940:AWT720942 BGI720940:BGP720942 BQE720940:BQL720942 CAA720940:CAH720942 CJW720940:CKD720942 CTS720940:CTZ720942 DDO720940:DDV720942 DNK720940:DNR720942 DXG720940:DXN720942 EHC720940:EHJ720942 EQY720940:ERF720942 FAU720940:FBB720942 FKQ720940:FKX720942 FUM720940:FUT720942 GEI720940:GEP720942 GOE720940:GOL720942 GYA720940:GYH720942 HHW720940:HID720942 HRS720940:HRZ720942 IBO720940:IBV720942 ILK720940:ILR720942 IVG720940:IVN720942 JFC720940:JFJ720942 JOY720940:JPF720942 JYU720940:JZB720942 KIQ720940:KIX720942 KSM720940:KST720942 LCI720940:LCP720942 LME720940:LML720942 LWA720940:LWH720942 MFW720940:MGD720942 MPS720940:MPZ720942 MZO720940:MZV720942 NJK720940:NJR720942 NTG720940:NTN720942 ODC720940:ODJ720942 OMY720940:ONF720942 OWU720940:OXB720942 PGQ720940:PGX720942 PQM720940:PQT720942 QAI720940:QAP720942 QKE720940:QKL720942 QUA720940:QUH720942 RDW720940:RED720942 RNS720940:RNZ720942 RXO720940:RXV720942 SHK720940:SHR720942 SRG720940:SRN720942 TBC720940:TBJ720942 TKY720940:TLF720942 TUU720940:TVB720942 UEQ720940:UEX720942 UOM720940:UOT720942 UYI720940:UYP720942 VIE720940:VIL720942 VSA720940:VSH720942 WBW720940:WCD720942 WLS720940:WLZ720942 WVO720940:WVV720942 G786476:N786478 JC786476:JJ786478 SY786476:TF786478 ACU786476:ADB786478 AMQ786476:AMX786478 AWM786476:AWT786478 BGI786476:BGP786478 BQE786476:BQL786478 CAA786476:CAH786478 CJW786476:CKD786478 CTS786476:CTZ786478 DDO786476:DDV786478 DNK786476:DNR786478 DXG786476:DXN786478 EHC786476:EHJ786478 EQY786476:ERF786478 FAU786476:FBB786478 FKQ786476:FKX786478 FUM786476:FUT786478 GEI786476:GEP786478 GOE786476:GOL786478 GYA786476:GYH786478 HHW786476:HID786478 HRS786476:HRZ786478 IBO786476:IBV786478 ILK786476:ILR786478 IVG786476:IVN786478 JFC786476:JFJ786478 JOY786476:JPF786478 JYU786476:JZB786478 KIQ786476:KIX786478 KSM786476:KST786478 LCI786476:LCP786478 LME786476:LML786478 LWA786476:LWH786478 MFW786476:MGD786478 MPS786476:MPZ786478 MZO786476:MZV786478 NJK786476:NJR786478 NTG786476:NTN786478 ODC786476:ODJ786478 OMY786476:ONF786478 OWU786476:OXB786478 PGQ786476:PGX786478 PQM786476:PQT786478 QAI786476:QAP786478 QKE786476:QKL786478 QUA786476:QUH786478 RDW786476:RED786478 RNS786476:RNZ786478 RXO786476:RXV786478 SHK786476:SHR786478 SRG786476:SRN786478 TBC786476:TBJ786478 TKY786476:TLF786478 TUU786476:TVB786478 UEQ786476:UEX786478 UOM786476:UOT786478 UYI786476:UYP786478 VIE786476:VIL786478 VSA786476:VSH786478 WBW786476:WCD786478 WLS786476:WLZ786478 WVO786476:WVV786478 G852012:N852014 JC852012:JJ852014 SY852012:TF852014 ACU852012:ADB852014 AMQ852012:AMX852014 AWM852012:AWT852014 BGI852012:BGP852014 BQE852012:BQL852014 CAA852012:CAH852014 CJW852012:CKD852014 CTS852012:CTZ852014 DDO852012:DDV852014 DNK852012:DNR852014 DXG852012:DXN852014 EHC852012:EHJ852014 EQY852012:ERF852014 FAU852012:FBB852014 FKQ852012:FKX852014 FUM852012:FUT852014 GEI852012:GEP852014 GOE852012:GOL852014 GYA852012:GYH852014 HHW852012:HID852014 HRS852012:HRZ852014 IBO852012:IBV852014 ILK852012:ILR852014 IVG852012:IVN852014 JFC852012:JFJ852014 JOY852012:JPF852014 JYU852012:JZB852014 KIQ852012:KIX852014 KSM852012:KST852014 LCI852012:LCP852014 LME852012:LML852014 LWA852012:LWH852014 MFW852012:MGD852014 MPS852012:MPZ852014 MZO852012:MZV852014 NJK852012:NJR852014 NTG852012:NTN852014 ODC852012:ODJ852014 OMY852012:ONF852014 OWU852012:OXB852014 PGQ852012:PGX852014 PQM852012:PQT852014 QAI852012:QAP852014 QKE852012:QKL852014 QUA852012:QUH852014 RDW852012:RED852014 RNS852012:RNZ852014 RXO852012:RXV852014 SHK852012:SHR852014 SRG852012:SRN852014 TBC852012:TBJ852014 TKY852012:TLF852014 TUU852012:TVB852014 UEQ852012:UEX852014 UOM852012:UOT852014 UYI852012:UYP852014 VIE852012:VIL852014 VSA852012:VSH852014 WBW852012:WCD852014 WLS852012:WLZ852014 WVO852012:WVV852014 G917548:N917550 JC917548:JJ917550 SY917548:TF917550 ACU917548:ADB917550 AMQ917548:AMX917550 AWM917548:AWT917550 BGI917548:BGP917550 BQE917548:BQL917550 CAA917548:CAH917550 CJW917548:CKD917550 CTS917548:CTZ917550 DDO917548:DDV917550 DNK917548:DNR917550 DXG917548:DXN917550 EHC917548:EHJ917550 EQY917548:ERF917550 FAU917548:FBB917550 FKQ917548:FKX917550 FUM917548:FUT917550 GEI917548:GEP917550 GOE917548:GOL917550 GYA917548:GYH917550 HHW917548:HID917550 HRS917548:HRZ917550 IBO917548:IBV917550 ILK917548:ILR917550 IVG917548:IVN917550 JFC917548:JFJ917550 JOY917548:JPF917550 JYU917548:JZB917550 KIQ917548:KIX917550 KSM917548:KST917550 LCI917548:LCP917550 LME917548:LML917550 LWA917548:LWH917550 MFW917548:MGD917550 MPS917548:MPZ917550 MZO917548:MZV917550 NJK917548:NJR917550 NTG917548:NTN917550 ODC917548:ODJ917550 OMY917548:ONF917550 OWU917548:OXB917550 PGQ917548:PGX917550 PQM917548:PQT917550 QAI917548:QAP917550 QKE917548:QKL917550 QUA917548:QUH917550 RDW917548:RED917550 RNS917548:RNZ917550 RXO917548:RXV917550 SHK917548:SHR917550 SRG917548:SRN917550 TBC917548:TBJ917550 TKY917548:TLF917550 TUU917548:TVB917550 UEQ917548:UEX917550 UOM917548:UOT917550 UYI917548:UYP917550 VIE917548:VIL917550 VSA917548:VSH917550 WBW917548:WCD917550 WLS917548:WLZ917550 WVO917548:WVV917550 G983084:N983086 JC983084:JJ983086 SY983084:TF983086 ACU983084:ADB983086 AMQ983084:AMX983086 AWM983084:AWT983086 BGI983084:BGP983086 BQE983084:BQL983086 CAA983084:CAH983086 CJW983084:CKD983086 CTS983084:CTZ983086 DDO983084:DDV983086 DNK983084:DNR983086 DXG983084:DXN983086 EHC983084:EHJ983086 EQY983084:ERF983086 FAU983084:FBB983086 FKQ983084:FKX983086 FUM983084:FUT983086 GEI983084:GEP983086 GOE983084:GOL983086 GYA983084:GYH983086 HHW983084:HID983086 HRS983084:HRZ983086 IBO983084:IBV983086 ILK983084:ILR983086 IVG983084:IVN983086 JFC983084:JFJ983086 JOY983084:JPF983086 JYU983084:JZB983086 KIQ983084:KIX983086 KSM983084:KST983086 LCI983084:LCP983086 LME983084:LML983086 LWA983084:LWH983086 MFW983084:MGD983086 MPS983084:MPZ983086 MZO983084:MZV983086 NJK983084:NJR983086 NTG983084:NTN983086 ODC983084:ODJ983086 OMY983084:ONF983086 OWU983084:OXB983086 PGQ983084:PGX983086 PQM983084:PQT983086 QAI983084:QAP983086 QKE983084:QKL983086 QUA983084:QUH983086 RDW983084:RED983086 RNS983084:RNZ983086 RXO983084:RXV983086 SHK983084:SHR983086 SRG983084:SRN983086 TBC983084:TBJ983086 TKY983084:TLF983086 TUU983084:TVB983086 UEQ983084:UEX983086 UOM983084:UOT983086 UYI983084:UYP983086 VIE983084:VIL983086 VSA983084:VSH983086 WBW983084:WCD983086 WLS983084:WLZ983086 WVO983084:WVV983086 G36:N37 JC36:JJ37 SY36:TF37 ACU36:ADB37 AMQ36:AMX37 AWM36:AWT37 BGI36:BGP37 BQE36:BQL37 CAA36:CAH37 CJW36:CKD37 CTS36:CTZ37 DDO36:DDV37 DNK36:DNR37 DXG36:DXN37 EHC36:EHJ37 EQY36:ERF37 FAU36:FBB37 FKQ36:FKX37 FUM36:FUT37 GEI36:GEP37 GOE36:GOL37 GYA36:GYH37 HHW36:HID37 HRS36:HRZ37 IBO36:IBV37 ILK36:ILR37 IVG36:IVN37 JFC36:JFJ37 JOY36:JPF37 JYU36:JZB37 KIQ36:KIX37 KSM36:KST37 LCI36:LCP37 LME36:LML37 LWA36:LWH37 MFW36:MGD37 MPS36:MPZ37 MZO36:MZV37 NJK36:NJR37 NTG36:NTN37 ODC36:ODJ37 OMY36:ONF37 OWU36:OXB37 PGQ36:PGX37 PQM36:PQT37 QAI36:QAP37 QKE36:QKL37 QUA36:QUH37 RDW36:RED37 RNS36:RNZ37 RXO36:RXV37 SHK36:SHR37 SRG36:SRN37 TBC36:TBJ37 TKY36:TLF37 TUU36:TVB37 UEQ36:UEX37 UOM36:UOT37 UYI36:UYP37 VIE36:VIL37 VSA36:VSH37 WBW36:WCD37 WLS36:WLZ37 WVO36:WVV37 G65572:N65573 JC65572:JJ65573 SY65572:TF65573 ACU65572:ADB65573 AMQ65572:AMX65573 AWM65572:AWT65573 BGI65572:BGP65573 BQE65572:BQL65573 CAA65572:CAH65573 CJW65572:CKD65573 CTS65572:CTZ65573 DDO65572:DDV65573 DNK65572:DNR65573 DXG65572:DXN65573 EHC65572:EHJ65573 EQY65572:ERF65573 FAU65572:FBB65573 FKQ65572:FKX65573 FUM65572:FUT65573 GEI65572:GEP65573 GOE65572:GOL65573 GYA65572:GYH65573 HHW65572:HID65573 HRS65572:HRZ65573 IBO65572:IBV65573 ILK65572:ILR65573 IVG65572:IVN65573 JFC65572:JFJ65573 JOY65572:JPF65573 JYU65572:JZB65573 KIQ65572:KIX65573 KSM65572:KST65573 LCI65572:LCP65573 LME65572:LML65573 LWA65572:LWH65573 MFW65572:MGD65573 MPS65572:MPZ65573 MZO65572:MZV65573 NJK65572:NJR65573 NTG65572:NTN65573 ODC65572:ODJ65573 OMY65572:ONF65573 OWU65572:OXB65573 PGQ65572:PGX65573 PQM65572:PQT65573 QAI65572:QAP65573 QKE65572:QKL65573 QUA65572:QUH65573 RDW65572:RED65573 RNS65572:RNZ65573 RXO65572:RXV65573 SHK65572:SHR65573 SRG65572:SRN65573 TBC65572:TBJ65573 TKY65572:TLF65573 TUU65572:TVB65573 UEQ65572:UEX65573 UOM65572:UOT65573 UYI65572:UYP65573 VIE65572:VIL65573 VSA65572:VSH65573 WBW65572:WCD65573 WLS65572:WLZ65573 WVO65572:WVV65573 G131108:N131109 JC131108:JJ131109 SY131108:TF131109 ACU131108:ADB131109 AMQ131108:AMX131109 AWM131108:AWT131109 BGI131108:BGP131109 BQE131108:BQL131109 CAA131108:CAH131109 CJW131108:CKD131109 CTS131108:CTZ131109 DDO131108:DDV131109 DNK131108:DNR131109 DXG131108:DXN131109 EHC131108:EHJ131109 EQY131108:ERF131109 FAU131108:FBB131109 FKQ131108:FKX131109 FUM131108:FUT131109 GEI131108:GEP131109 GOE131108:GOL131109 GYA131108:GYH131109 HHW131108:HID131109 HRS131108:HRZ131109 IBO131108:IBV131109 ILK131108:ILR131109 IVG131108:IVN131109 JFC131108:JFJ131109 JOY131108:JPF131109 JYU131108:JZB131109 KIQ131108:KIX131109 KSM131108:KST131109 LCI131108:LCP131109 LME131108:LML131109 LWA131108:LWH131109 MFW131108:MGD131109 MPS131108:MPZ131109 MZO131108:MZV131109 NJK131108:NJR131109 NTG131108:NTN131109 ODC131108:ODJ131109 OMY131108:ONF131109 OWU131108:OXB131109 PGQ131108:PGX131109 PQM131108:PQT131109 QAI131108:QAP131109 QKE131108:QKL131109 QUA131108:QUH131109 RDW131108:RED131109 RNS131108:RNZ131109 RXO131108:RXV131109 SHK131108:SHR131109 SRG131108:SRN131109 TBC131108:TBJ131109 TKY131108:TLF131109 TUU131108:TVB131109 UEQ131108:UEX131109 UOM131108:UOT131109 UYI131108:UYP131109 VIE131108:VIL131109 VSA131108:VSH131109 WBW131108:WCD131109 WLS131108:WLZ131109 WVO131108:WVV131109 G196644:N196645 JC196644:JJ196645 SY196644:TF196645 ACU196644:ADB196645 AMQ196644:AMX196645 AWM196644:AWT196645 BGI196644:BGP196645 BQE196644:BQL196645 CAA196644:CAH196645 CJW196644:CKD196645 CTS196644:CTZ196645 DDO196644:DDV196645 DNK196644:DNR196645 DXG196644:DXN196645 EHC196644:EHJ196645 EQY196644:ERF196645 FAU196644:FBB196645 FKQ196644:FKX196645 FUM196644:FUT196645 GEI196644:GEP196645 GOE196644:GOL196645 GYA196644:GYH196645 HHW196644:HID196645 HRS196644:HRZ196645 IBO196644:IBV196645 ILK196644:ILR196645 IVG196644:IVN196645 JFC196644:JFJ196645 JOY196644:JPF196645 JYU196644:JZB196645 KIQ196644:KIX196645 KSM196644:KST196645 LCI196644:LCP196645 LME196644:LML196645 LWA196644:LWH196645 MFW196644:MGD196645 MPS196644:MPZ196645 MZO196644:MZV196645 NJK196644:NJR196645 NTG196644:NTN196645 ODC196644:ODJ196645 OMY196644:ONF196645 OWU196644:OXB196645 PGQ196644:PGX196645 PQM196644:PQT196645 QAI196644:QAP196645 QKE196644:QKL196645 QUA196644:QUH196645 RDW196644:RED196645 RNS196644:RNZ196645 RXO196644:RXV196645 SHK196644:SHR196645 SRG196644:SRN196645 TBC196644:TBJ196645 TKY196644:TLF196645 TUU196644:TVB196645 UEQ196644:UEX196645 UOM196644:UOT196645 UYI196644:UYP196645 VIE196644:VIL196645 VSA196644:VSH196645 WBW196644:WCD196645 WLS196644:WLZ196645 WVO196644:WVV196645 G262180:N262181 JC262180:JJ262181 SY262180:TF262181 ACU262180:ADB262181 AMQ262180:AMX262181 AWM262180:AWT262181 BGI262180:BGP262181 BQE262180:BQL262181 CAA262180:CAH262181 CJW262180:CKD262181 CTS262180:CTZ262181 DDO262180:DDV262181 DNK262180:DNR262181 DXG262180:DXN262181 EHC262180:EHJ262181 EQY262180:ERF262181 FAU262180:FBB262181 FKQ262180:FKX262181 FUM262180:FUT262181 GEI262180:GEP262181 GOE262180:GOL262181 GYA262180:GYH262181 HHW262180:HID262181 HRS262180:HRZ262181 IBO262180:IBV262181 ILK262180:ILR262181 IVG262180:IVN262181 JFC262180:JFJ262181 JOY262180:JPF262181 JYU262180:JZB262181 KIQ262180:KIX262181 KSM262180:KST262181 LCI262180:LCP262181 LME262180:LML262181 LWA262180:LWH262181 MFW262180:MGD262181 MPS262180:MPZ262181 MZO262180:MZV262181 NJK262180:NJR262181 NTG262180:NTN262181 ODC262180:ODJ262181 OMY262180:ONF262181 OWU262180:OXB262181 PGQ262180:PGX262181 PQM262180:PQT262181 QAI262180:QAP262181 QKE262180:QKL262181 QUA262180:QUH262181 RDW262180:RED262181 RNS262180:RNZ262181 RXO262180:RXV262181 SHK262180:SHR262181 SRG262180:SRN262181 TBC262180:TBJ262181 TKY262180:TLF262181 TUU262180:TVB262181 UEQ262180:UEX262181 UOM262180:UOT262181 UYI262180:UYP262181 VIE262180:VIL262181 VSA262180:VSH262181 WBW262180:WCD262181 WLS262180:WLZ262181 WVO262180:WVV262181 G327716:N327717 JC327716:JJ327717 SY327716:TF327717 ACU327716:ADB327717 AMQ327716:AMX327717 AWM327716:AWT327717 BGI327716:BGP327717 BQE327716:BQL327717 CAA327716:CAH327717 CJW327716:CKD327717 CTS327716:CTZ327717 DDO327716:DDV327717 DNK327716:DNR327717 DXG327716:DXN327717 EHC327716:EHJ327717 EQY327716:ERF327717 FAU327716:FBB327717 FKQ327716:FKX327717 FUM327716:FUT327717 GEI327716:GEP327717 GOE327716:GOL327717 GYA327716:GYH327717 HHW327716:HID327717 HRS327716:HRZ327717 IBO327716:IBV327717 ILK327716:ILR327717 IVG327716:IVN327717 JFC327716:JFJ327717 JOY327716:JPF327717 JYU327716:JZB327717 KIQ327716:KIX327717 KSM327716:KST327717 LCI327716:LCP327717 LME327716:LML327717 LWA327716:LWH327717 MFW327716:MGD327717 MPS327716:MPZ327717 MZO327716:MZV327717 NJK327716:NJR327717 NTG327716:NTN327717 ODC327716:ODJ327717 OMY327716:ONF327717 OWU327716:OXB327717 PGQ327716:PGX327717 PQM327716:PQT327717 QAI327716:QAP327717 QKE327716:QKL327717 QUA327716:QUH327717 RDW327716:RED327717 RNS327716:RNZ327717 RXO327716:RXV327717 SHK327716:SHR327717 SRG327716:SRN327717 TBC327716:TBJ327717 TKY327716:TLF327717 TUU327716:TVB327717 UEQ327716:UEX327717 UOM327716:UOT327717 UYI327716:UYP327717 VIE327716:VIL327717 VSA327716:VSH327717 WBW327716:WCD327717 WLS327716:WLZ327717 WVO327716:WVV327717 G393252:N393253 JC393252:JJ393253 SY393252:TF393253 ACU393252:ADB393253 AMQ393252:AMX393253 AWM393252:AWT393253 BGI393252:BGP393253 BQE393252:BQL393253 CAA393252:CAH393253 CJW393252:CKD393253 CTS393252:CTZ393253 DDO393252:DDV393253 DNK393252:DNR393253 DXG393252:DXN393253 EHC393252:EHJ393253 EQY393252:ERF393253 FAU393252:FBB393253 FKQ393252:FKX393253 FUM393252:FUT393253 GEI393252:GEP393253 GOE393252:GOL393253 GYA393252:GYH393253 HHW393252:HID393253 HRS393252:HRZ393253 IBO393252:IBV393253 ILK393252:ILR393253 IVG393252:IVN393253 JFC393252:JFJ393253 JOY393252:JPF393253 JYU393252:JZB393253 KIQ393252:KIX393253 KSM393252:KST393253 LCI393252:LCP393253 LME393252:LML393253 LWA393252:LWH393253 MFW393252:MGD393253 MPS393252:MPZ393253 MZO393252:MZV393253 NJK393252:NJR393253 NTG393252:NTN393253 ODC393252:ODJ393253 OMY393252:ONF393253 OWU393252:OXB393253 PGQ393252:PGX393253 PQM393252:PQT393253 QAI393252:QAP393253 QKE393252:QKL393253 QUA393252:QUH393253 RDW393252:RED393253 RNS393252:RNZ393253 RXO393252:RXV393253 SHK393252:SHR393253 SRG393252:SRN393253 TBC393252:TBJ393253 TKY393252:TLF393253 TUU393252:TVB393253 UEQ393252:UEX393253 UOM393252:UOT393253 UYI393252:UYP393253 VIE393252:VIL393253 VSA393252:VSH393253 WBW393252:WCD393253 WLS393252:WLZ393253 WVO393252:WVV393253 G458788:N458789 JC458788:JJ458789 SY458788:TF458789 ACU458788:ADB458789 AMQ458788:AMX458789 AWM458788:AWT458789 BGI458788:BGP458789 BQE458788:BQL458789 CAA458788:CAH458789 CJW458788:CKD458789 CTS458788:CTZ458789 DDO458788:DDV458789 DNK458788:DNR458789 DXG458788:DXN458789 EHC458788:EHJ458789 EQY458788:ERF458789 FAU458788:FBB458789 FKQ458788:FKX458789 FUM458788:FUT458789 GEI458788:GEP458789 GOE458788:GOL458789 GYA458788:GYH458789 HHW458788:HID458789 HRS458788:HRZ458789 IBO458788:IBV458789 ILK458788:ILR458789 IVG458788:IVN458789 JFC458788:JFJ458789 JOY458788:JPF458789 JYU458788:JZB458789 KIQ458788:KIX458789 KSM458788:KST458789 LCI458788:LCP458789 LME458788:LML458789 LWA458788:LWH458789 MFW458788:MGD458789 MPS458788:MPZ458789 MZO458788:MZV458789 NJK458788:NJR458789 NTG458788:NTN458789 ODC458788:ODJ458789 OMY458788:ONF458789 OWU458788:OXB458789 PGQ458788:PGX458789 PQM458788:PQT458789 QAI458788:QAP458789 QKE458788:QKL458789 QUA458788:QUH458789 RDW458788:RED458789 RNS458788:RNZ458789 RXO458788:RXV458789 SHK458788:SHR458789 SRG458788:SRN458789 TBC458788:TBJ458789 TKY458788:TLF458789 TUU458788:TVB458789 UEQ458788:UEX458789 UOM458788:UOT458789 UYI458788:UYP458789 VIE458788:VIL458789 VSA458788:VSH458789 WBW458788:WCD458789 WLS458788:WLZ458789 WVO458788:WVV458789 G524324:N524325 JC524324:JJ524325 SY524324:TF524325 ACU524324:ADB524325 AMQ524324:AMX524325 AWM524324:AWT524325 BGI524324:BGP524325 BQE524324:BQL524325 CAA524324:CAH524325 CJW524324:CKD524325 CTS524324:CTZ524325 DDO524324:DDV524325 DNK524324:DNR524325 DXG524324:DXN524325 EHC524324:EHJ524325 EQY524324:ERF524325 FAU524324:FBB524325 FKQ524324:FKX524325 FUM524324:FUT524325 GEI524324:GEP524325 GOE524324:GOL524325 GYA524324:GYH524325 HHW524324:HID524325 HRS524324:HRZ524325 IBO524324:IBV524325 ILK524324:ILR524325 IVG524324:IVN524325 JFC524324:JFJ524325 JOY524324:JPF524325 JYU524324:JZB524325 KIQ524324:KIX524325 KSM524324:KST524325 LCI524324:LCP524325 LME524324:LML524325 LWA524324:LWH524325 MFW524324:MGD524325 MPS524324:MPZ524325 MZO524324:MZV524325 NJK524324:NJR524325 NTG524324:NTN524325 ODC524324:ODJ524325 OMY524324:ONF524325 OWU524324:OXB524325 PGQ524324:PGX524325 PQM524324:PQT524325 QAI524324:QAP524325 QKE524324:QKL524325 QUA524324:QUH524325 RDW524324:RED524325 RNS524324:RNZ524325 RXO524324:RXV524325 SHK524324:SHR524325 SRG524324:SRN524325 TBC524324:TBJ524325 TKY524324:TLF524325 TUU524324:TVB524325 UEQ524324:UEX524325 UOM524324:UOT524325 UYI524324:UYP524325 VIE524324:VIL524325 VSA524324:VSH524325 WBW524324:WCD524325 WLS524324:WLZ524325 WVO524324:WVV524325 G589860:N589861 JC589860:JJ589861 SY589860:TF589861 ACU589860:ADB589861 AMQ589860:AMX589861 AWM589860:AWT589861 BGI589860:BGP589861 BQE589860:BQL589861 CAA589860:CAH589861 CJW589860:CKD589861 CTS589860:CTZ589861 DDO589860:DDV589861 DNK589860:DNR589861 DXG589860:DXN589861 EHC589860:EHJ589861 EQY589860:ERF589861 FAU589860:FBB589861 FKQ589860:FKX589861 FUM589860:FUT589861 GEI589860:GEP589861 GOE589860:GOL589861 GYA589860:GYH589861 HHW589860:HID589861 HRS589860:HRZ589861 IBO589860:IBV589861 ILK589860:ILR589861 IVG589860:IVN589861 JFC589860:JFJ589861 JOY589860:JPF589861 JYU589860:JZB589861 KIQ589860:KIX589861 KSM589860:KST589861 LCI589860:LCP589861 LME589860:LML589861 LWA589860:LWH589861 MFW589860:MGD589861 MPS589860:MPZ589861 MZO589860:MZV589861 NJK589860:NJR589861 NTG589860:NTN589861 ODC589860:ODJ589861 OMY589860:ONF589861 OWU589860:OXB589861 PGQ589860:PGX589861 PQM589860:PQT589861 QAI589860:QAP589861 QKE589860:QKL589861 QUA589860:QUH589861 RDW589860:RED589861 RNS589860:RNZ589861 RXO589860:RXV589861 SHK589860:SHR589861 SRG589860:SRN589861 TBC589860:TBJ589861 TKY589860:TLF589861 TUU589860:TVB589861 UEQ589860:UEX589861 UOM589860:UOT589861 UYI589860:UYP589861 VIE589860:VIL589861 VSA589860:VSH589861 WBW589860:WCD589861 WLS589860:WLZ589861 WVO589860:WVV589861 G655396:N655397 JC655396:JJ655397 SY655396:TF655397 ACU655396:ADB655397 AMQ655396:AMX655397 AWM655396:AWT655397 BGI655396:BGP655397 BQE655396:BQL655397 CAA655396:CAH655397 CJW655396:CKD655397 CTS655396:CTZ655397 DDO655396:DDV655397 DNK655396:DNR655397 DXG655396:DXN655397 EHC655396:EHJ655397 EQY655396:ERF655397 FAU655396:FBB655397 FKQ655396:FKX655397 FUM655396:FUT655397 GEI655396:GEP655397 GOE655396:GOL655397 GYA655396:GYH655397 HHW655396:HID655397 HRS655396:HRZ655397 IBO655396:IBV655397 ILK655396:ILR655397 IVG655396:IVN655397 JFC655396:JFJ655397 JOY655396:JPF655397 JYU655396:JZB655397 KIQ655396:KIX655397 KSM655396:KST655397 LCI655396:LCP655397 LME655396:LML655397 LWA655396:LWH655397 MFW655396:MGD655397 MPS655396:MPZ655397 MZO655396:MZV655397 NJK655396:NJR655397 NTG655396:NTN655397 ODC655396:ODJ655397 OMY655396:ONF655397 OWU655396:OXB655397 PGQ655396:PGX655397 PQM655396:PQT655397 QAI655396:QAP655397 QKE655396:QKL655397 QUA655396:QUH655397 RDW655396:RED655397 RNS655396:RNZ655397 RXO655396:RXV655397 SHK655396:SHR655397 SRG655396:SRN655397 TBC655396:TBJ655397 TKY655396:TLF655397 TUU655396:TVB655397 UEQ655396:UEX655397 UOM655396:UOT655397 UYI655396:UYP655397 VIE655396:VIL655397 VSA655396:VSH655397 WBW655396:WCD655397 WLS655396:WLZ655397 WVO655396:WVV655397 G720932:N720933 JC720932:JJ720933 SY720932:TF720933 ACU720932:ADB720933 AMQ720932:AMX720933 AWM720932:AWT720933 BGI720932:BGP720933 BQE720932:BQL720933 CAA720932:CAH720933 CJW720932:CKD720933 CTS720932:CTZ720933 DDO720932:DDV720933 DNK720932:DNR720933 DXG720932:DXN720933 EHC720932:EHJ720933 EQY720932:ERF720933 FAU720932:FBB720933 FKQ720932:FKX720933 FUM720932:FUT720933 GEI720932:GEP720933 GOE720932:GOL720933 GYA720932:GYH720933 HHW720932:HID720933 HRS720932:HRZ720933 IBO720932:IBV720933 ILK720932:ILR720933 IVG720932:IVN720933 JFC720932:JFJ720933 JOY720932:JPF720933 JYU720932:JZB720933 KIQ720932:KIX720933 KSM720932:KST720933 LCI720932:LCP720933 LME720932:LML720933 LWA720932:LWH720933 MFW720932:MGD720933 MPS720932:MPZ720933 MZO720932:MZV720933 NJK720932:NJR720933 NTG720932:NTN720933 ODC720932:ODJ720933 OMY720932:ONF720933 OWU720932:OXB720933 PGQ720932:PGX720933 PQM720932:PQT720933 QAI720932:QAP720933 QKE720932:QKL720933 QUA720932:QUH720933 RDW720932:RED720933 RNS720932:RNZ720933 RXO720932:RXV720933 SHK720932:SHR720933 SRG720932:SRN720933 TBC720932:TBJ720933 TKY720932:TLF720933 TUU720932:TVB720933 UEQ720932:UEX720933 UOM720932:UOT720933 UYI720932:UYP720933 VIE720932:VIL720933 VSA720932:VSH720933 WBW720932:WCD720933 WLS720932:WLZ720933 WVO720932:WVV720933 G786468:N786469 JC786468:JJ786469 SY786468:TF786469 ACU786468:ADB786469 AMQ786468:AMX786469 AWM786468:AWT786469 BGI786468:BGP786469 BQE786468:BQL786469 CAA786468:CAH786469 CJW786468:CKD786469 CTS786468:CTZ786469 DDO786468:DDV786469 DNK786468:DNR786469 DXG786468:DXN786469 EHC786468:EHJ786469 EQY786468:ERF786469 FAU786468:FBB786469 FKQ786468:FKX786469 FUM786468:FUT786469 GEI786468:GEP786469 GOE786468:GOL786469 GYA786468:GYH786469 HHW786468:HID786469 HRS786468:HRZ786469 IBO786468:IBV786469 ILK786468:ILR786469 IVG786468:IVN786469 JFC786468:JFJ786469 JOY786468:JPF786469 JYU786468:JZB786469 KIQ786468:KIX786469 KSM786468:KST786469 LCI786468:LCP786469 LME786468:LML786469 LWA786468:LWH786469 MFW786468:MGD786469 MPS786468:MPZ786469 MZO786468:MZV786469 NJK786468:NJR786469 NTG786468:NTN786469 ODC786468:ODJ786469 OMY786468:ONF786469 OWU786468:OXB786469 PGQ786468:PGX786469 PQM786468:PQT786469 QAI786468:QAP786469 QKE786468:QKL786469 QUA786468:QUH786469 RDW786468:RED786469 RNS786468:RNZ786469 RXO786468:RXV786469 SHK786468:SHR786469 SRG786468:SRN786469 TBC786468:TBJ786469 TKY786468:TLF786469 TUU786468:TVB786469 UEQ786468:UEX786469 UOM786468:UOT786469 UYI786468:UYP786469 VIE786468:VIL786469 VSA786468:VSH786469 WBW786468:WCD786469 WLS786468:WLZ786469 WVO786468:WVV786469 G852004:N852005 JC852004:JJ852005 SY852004:TF852005 ACU852004:ADB852005 AMQ852004:AMX852005 AWM852004:AWT852005 BGI852004:BGP852005 BQE852004:BQL852005 CAA852004:CAH852005 CJW852004:CKD852005 CTS852004:CTZ852005 DDO852004:DDV852005 DNK852004:DNR852005 DXG852004:DXN852005 EHC852004:EHJ852005 EQY852004:ERF852005 FAU852004:FBB852005 FKQ852004:FKX852005 FUM852004:FUT852005 GEI852004:GEP852005 GOE852004:GOL852005 GYA852004:GYH852005 HHW852004:HID852005 HRS852004:HRZ852005 IBO852004:IBV852005 ILK852004:ILR852005 IVG852004:IVN852005 JFC852004:JFJ852005 JOY852004:JPF852005 JYU852004:JZB852005 KIQ852004:KIX852005 KSM852004:KST852005 LCI852004:LCP852005 LME852004:LML852005 LWA852004:LWH852005 MFW852004:MGD852005 MPS852004:MPZ852005 MZO852004:MZV852005 NJK852004:NJR852005 NTG852004:NTN852005 ODC852004:ODJ852005 OMY852004:ONF852005 OWU852004:OXB852005 PGQ852004:PGX852005 PQM852004:PQT852005 QAI852004:QAP852005 QKE852004:QKL852005 QUA852004:QUH852005 RDW852004:RED852005 RNS852004:RNZ852005 RXO852004:RXV852005 SHK852004:SHR852005 SRG852004:SRN852005 TBC852004:TBJ852005 TKY852004:TLF852005 TUU852004:TVB852005 UEQ852004:UEX852005 UOM852004:UOT852005 UYI852004:UYP852005 VIE852004:VIL852005 VSA852004:VSH852005 WBW852004:WCD852005 WLS852004:WLZ852005 WVO852004:WVV852005 G917540:N917541 JC917540:JJ917541 SY917540:TF917541 ACU917540:ADB917541 AMQ917540:AMX917541 AWM917540:AWT917541 BGI917540:BGP917541 BQE917540:BQL917541 CAA917540:CAH917541 CJW917540:CKD917541 CTS917540:CTZ917541 DDO917540:DDV917541 DNK917540:DNR917541 DXG917540:DXN917541 EHC917540:EHJ917541 EQY917540:ERF917541 FAU917540:FBB917541 FKQ917540:FKX917541 FUM917540:FUT917541 GEI917540:GEP917541 GOE917540:GOL917541 GYA917540:GYH917541 HHW917540:HID917541 HRS917540:HRZ917541 IBO917540:IBV917541 ILK917540:ILR917541 IVG917540:IVN917541 JFC917540:JFJ917541 JOY917540:JPF917541 JYU917540:JZB917541 KIQ917540:KIX917541 KSM917540:KST917541 LCI917540:LCP917541 LME917540:LML917541 LWA917540:LWH917541 MFW917540:MGD917541 MPS917540:MPZ917541 MZO917540:MZV917541 NJK917540:NJR917541 NTG917540:NTN917541 ODC917540:ODJ917541 OMY917540:ONF917541 OWU917540:OXB917541 PGQ917540:PGX917541 PQM917540:PQT917541 QAI917540:QAP917541 QKE917540:QKL917541 QUA917540:QUH917541 RDW917540:RED917541 RNS917540:RNZ917541 RXO917540:RXV917541 SHK917540:SHR917541 SRG917540:SRN917541 TBC917540:TBJ917541 TKY917540:TLF917541 TUU917540:TVB917541 UEQ917540:UEX917541 UOM917540:UOT917541 UYI917540:UYP917541 VIE917540:VIL917541 VSA917540:VSH917541 WBW917540:WCD917541 WLS917540:WLZ917541 WVO917540:WVV917541 G983076:N983077 JC983076:JJ983077 SY983076:TF983077 ACU983076:ADB983077 AMQ983076:AMX983077 AWM983076:AWT983077 BGI983076:BGP983077 BQE983076:BQL983077 CAA983076:CAH983077 CJW983076:CKD983077 CTS983076:CTZ983077 DDO983076:DDV983077 DNK983076:DNR983077 DXG983076:DXN983077 EHC983076:EHJ983077 EQY983076:ERF983077 FAU983076:FBB983077 FKQ983076:FKX983077 FUM983076:FUT983077 GEI983076:GEP983077 GOE983076:GOL983077 GYA983076:GYH983077 HHW983076:HID983077 HRS983076:HRZ983077 IBO983076:IBV983077 ILK983076:ILR983077 IVG983076:IVN983077 JFC983076:JFJ983077 JOY983076:JPF983077 JYU983076:JZB983077 KIQ983076:KIX983077 KSM983076:KST983077 LCI983076:LCP983077 LME983076:LML983077 LWA983076:LWH983077 MFW983076:MGD983077 MPS983076:MPZ983077 MZO983076:MZV983077 NJK983076:NJR983077 NTG983076:NTN983077 ODC983076:ODJ983077 OMY983076:ONF983077 OWU983076:OXB983077 PGQ983076:PGX983077 PQM983076:PQT983077 QAI983076:QAP983077 QKE983076:QKL983077 QUA983076:QUH983077 RDW983076:RED983077 RNS983076:RNZ983077 RXO983076:RXV983077 SHK983076:SHR983077 SRG983076:SRN983077 TBC983076:TBJ983077 TKY983076:TLF983077 TUU983076:TVB983077 UEQ983076:UEX983077 UOM983076:UOT983077 UYI983076:UYP983077 VIE983076:VIL983077 VSA983076:VSH983077 WBW983076:WCD983077 WLS983076:WLZ983077 WVO983076:WVV983077 G26:N26 JC26:JJ26 SY26:TF26 ACU26:ADB26 AMQ26:AMX26 AWM26:AWT26 BGI26:BGP26 BQE26:BQL26 CAA26:CAH26 CJW26:CKD26 CTS26:CTZ26 DDO26:DDV26 DNK26:DNR26 DXG26:DXN26 EHC26:EHJ26 EQY26:ERF26 FAU26:FBB26 FKQ26:FKX26 FUM26:FUT26 GEI26:GEP26 GOE26:GOL26 GYA26:GYH26 HHW26:HID26 HRS26:HRZ26 IBO26:IBV26 ILK26:ILR26 IVG26:IVN26 JFC26:JFJ26 JOY26:JPF26 JYU26:JZB26 KIQ26:KIX26 KSM26:KST26 LCI26:LCP26 LME26:LML26 LWA26:LWH26 MFW26:MGD26 MPS26:MPZ26 MZO26:MZV26 NJK26:NJR26 NTG26:NTN26 ODC26:ODJ26 OMY26:ONF26 OWU26:OXB26 PGQ26:PGX26 PQM26:PQT26 QAI26:QAP26 QKE26:QKL26 QUA26:QUH26 RDW26:RED26 RNS26:RNZ26 RXO26:RXV26 SHK26:SHR26 SRG26:SRN26 TBC26:TBJ26 TKY26:TLF26 TUU26:TVB26 UEQ26:UEX26 UOM26:UOT26 UYI26:UYP26 VIE26:VIL26 VSA26:VSH26 WBW26:WCD26 WLS26:WLZ26 WVO26:WVV26 G65562:N65562 JC65562:JJ65562 SY65562:TF65562 ACU65562:ADB65562 AMQ65562:AMX65562 AWM65562:AWT65562 BGI65562:BGP65562 BQE65562:BQL65562 CAA65562:CAH65562 CJW65562:CKD65562 CTS65562:CTZ65562 DDO65562:DDV65562 DNK65562:DNR65562 DXG65562:DXN65562 EHC65562:EHJ65562 EQY65562:ERF65562 FAU65562:FBB65562 FKQ65562:FKX65562 FUM65562:FUT65562 GEI65562:GEP65562 GOE65562:GOL65562 GYA65562:GYH65562 HHW65562:HID65562 HRS65562:HRZ65562 IBO65562:IBV65562 ILK65562:ILR65562 IVG65562:IVN65562 JFC65562:JFJ65562 JOY65562:JPF65562 JYU65562:JZB65562 KIQ65562:KIX65562 KSM65562:KST65562 LCI65562:LCP65562 LME65562:LML65562 LWA65562:LWH65562 MFW65562:MGD65562 MPS65562:MPZ65562 MZO65562:MZV65562 NJK65562:NJR65562 NTG65562:NTN65562 ODC65562:ODJ65562 OMY65562:ONF65562 OWU65562:OXB65562 PGQ65562:PGX65562 PQM65562:PQT65562 QAI65562:QAP65562 QKE65562:QKL65562 QUA65562:QUH65562 RDW65562:RED65562 RNS65562:RNZ65562 RXO65562:RXV65562 SHK65562:SHR65562 SRG65562:SRN65562 TBC65562:TBJ65562 TKY65562:TLF65562 TUU65562:TVB65562 UEQ65562:UEX65562 UOM65562:UOT65562 UYI65562:UYP65562 VIE65562:VIL65562 VSA65562:VSH65562 WBW65562:WCD65562 WLS65562:WLZ65562 WVO65562:WVV65562 G131098:N131098 JC131098:JJ131098 SY131098:TF131098 ACU131098:ADB131098 AMQ131098:AMX131098 AWM131098:AWT131098 BGI131098:BGP131098 BQE131098:BQL131098 CAA131098:CAH131098 CJW131098:CKD131098 CTS131098:CTZ131098 DDO131098:DDV131098 DNK131098:DNR131098 DXG131098:DXN131098 EHC131098:EHJ131098 EQY131098:ERF131098 FAU131098:FBB131098 FKQ131098:FKX131098 FUM131098:FUT131098 GEI131098:GEP131098 GOE131098:GOL131098 GYA131098:GYH131098 HHW131098:HID131098 HRS131098:HRZ131098 IBO131098:IBV131098 ILK131098:ILR131098 IVG131098:IVN131098 JFC131098:JFJ131098 JOY131098:JPF131098 JYU131098:JZB131098 KIQ131098:KIX131098 KSM131098:KST131098 LCI131098:LCP131098 LME131098:LML131098 LWA131098:LWH131098 MFW131098:MGD131098 MPS131098:MPZ131098 MZO131098:MZV131098 NJK131098:NJR131098 NTG131098:NTN131098 ODC131098:ODJ131098 OMY131098:ONF131098 OWU131098:OXB131098 PGQ131098:PGX131098 PQM131098:PQT131098 QAI131098:QAP131098 QKE131098:QKL131098 QUA131098:QUH131098 RDW131098:RED131098 RNS131098:RNZ131098 RXO131098:RXV131098 SHK131098:SHR131098 SRG131098:SRN131098 TBC131098:TBJ131098 TKY131098:TLF131098 TUU131098:TVB131098 UEQ131098:UEX131098 UOM131098:UOT131098 UYI131098:UYP131098 VIE131098:VIL131098 VSA131098:VSH131098 WBW131098:WCD131098 WLS131098:WLZ131098 WVO131098:WVV131098 G196634:N196634 JC196634:JJ196634 SY196634:TF196634 ACU196634:ADB196634 AMQ196634:AMX196634 AWM196634:AWT196634 BGI196634:BGP196634 BQE196634:BQL196634 CAA196634:CAH196634 CJW196634:CKD196634 CTS196634:CTZ196634 DDO196634:DDV196634 DNK196634:DNR196634 DXG196634:DXN196634 EHC196634:EHJ196634 EQY196634:ERF196634 FAU196634:FBB196634 FKQ196634:FKX196634 FUM196634:FUT196634 GEI196634:GEP196634 GOE196634:GOL196634 GYA196634:GYH196634 HHW196634:HID196634 HRS196634:HRZ196634 IBO196634:IBV196634 ILK196634:ILR196634 IVG196634:IVN196634 JFC196634:JFJ196634 JOY196634:JPF196634 JYU196634:JZB196634 KIQ196634:KIX196634 KSM196634:KST196634 LCI196634:LCP196634 LME196634:LML196634 LWA196634:LWH196634 MFW196634:MGD196634 MPS196634:MPZ196634 MZO196634:MZV196634 NJK196634:NJR196634 NTG196634:NTN196634 ODC196634:ODJ196634 OMY196634:ONF196634 OWU196634:OXB196634 PGQ196634:PGX196634 PQM196634:PQT196634 QAI196634:QAP196634 QKE196634:QKL196634 QUA196634:QUH196634 RDW196634:RED196634 RNS196634:RNZ196634 RXO196634:RXV196634 SHK196634:SHR196634 SRG196634:SRN196634 TBC196634:TBJ196634 TKY196634:TLF196634 TUU196634:TVB196634 UEQ196634:UEX196634 UOM196634:UOT196634 UYI196634:UYP196634 VIE196634:VIL196634 VSA196634:VSH196634 WBW196634:WCD196634 WLS196634:WLZ196634 WVO196634:WVV196634 G262170:N262170 JC262170:JJ262170 SY262170:TF262170 ACU262170:ADB262170 AMQ262170:AMX262170 AWM262170:AWT262170 BGI262170:BGP262170 BQE262170:BQL262170 CAA262170:CAH262170 CJW262170:CKD262170 CTS262170:CTZ262170 DDO262170:DDV262170 DNK262170:DNR262170 DXG262170:DXN262170 EHC262170:EHJ262170 EQY262170:ERF262170 FAU262170:FBB262170 FKQ262170:FKX262170 FUM262170:FUT262170 GEI262170:GEP262170 GOE262170:GOL262170 GYA262170:GYH262170 HHW262170:HID262170 HRS262170:HRZ262170 IBO262170:IBV262170 ILK262170:ILR262170 IVG262170:IVN262170 JFC262170:JFJ262170 JOY262170:JPF262170 JYU262170:JZB262170 KIQ262170:KIX262170 KSM262170:KST262170 LCI262170:LCP262170 LME262170:LML262170 LWA262170:LWH262170 MFW262170:MGD262170 MPS262170:MPZ262170 MZO262170:MZV262170 NJK262170:NJR262170 NTG262170:NTN262170 ODC262170:ODJ262170 OMY262170:ONF262170 OWU262170:OXB262170 PGQ262170:PGX262170 PQM262170:PQT262170 QAI262170:QAP262170 QKE262170:QKL262170 QUA262170:QUH262170 RDW262170:RED262170 RNS262170:RNZ262170 RXO262170:RXV262170 SHK262170:SHR262170 SRG262170:SRN262170 TBC262170:TBJ262170 TKY262170:TLF262170 TUU262170:TVB262170 UEQ262170:UEX262170 UOM262170:UOT262170 UYI262170:UYP262170 VIE262170:VIL262170 VSA262170:VSH262170 WBW262170:WCD262170 WLS262170:WLZ262170 WVO262170:WVV262170 G327706:N327706 JC327706:JJ327706 SY327706:TF327706 ACU327706:ADB327706 AMQ327706:AMX327706 AWM327706:AWT327706 BGI327706:BGP327706 BQE327706:BQL327706 CAA327706:CAH327706 CJW327706:CKD327706 CTS327706:CTZ327706 DDO327706:DDV327706 DNK327706:DNR327706 DXG327706:DXN327706 EHC327706:EHJ327706 EQY327706:ERF327706 FAU327706:FBB327706 FKQ327706:FKX327706 FUM327706:FUT327706 GEI327706:GEP327706 GOE327706:GOL327706 GYA327706:GYH327706 HHW327706:HID327706 HRS327706:HRZ327706 IBO327706:IBV327706 ILK327706:ILR327706 IVG327706:IVN327706 JFC327706:JFJ327706 JOY327706:JPF327706 JYU327706:JZB327706 KIQ327706:KIX327706 KSM327706:KST327706 LCI327706:LCP327706 LME327706:LML327706 LWA327706:LWH327706 MFW327706:MGD327706 MPS327706:MPZ327706 MZO327706:MZV327706 NJK327706:NJR327706 NTG327706:NTN327706 ODC327706:ODJ327706 OMY327706:ONF327706 OWU327706:OXB327706 PGQ327706:PGX327706 PQM327706:PQT327706 QAI327706:QAP327706 QKE327706:QKL327706 QUA327706:QUH327706 RDW327706:RED327706 RNS327706:RNZ327706 RXO327706:RXV327706 SHK327706:SHR327706 SRG327706:SRN327706 TBC327706:TBJ327706 TKY327706:TLF327706 TUU327706:TVB327706 UEQ327706:UEX327706 UOM327706:UOT327706 UYI327706:UYP327706 VIE327706:VIL327706 VSA327706:VSH327706 WBW327706:WCD327706 WLS327706:WLZ327706 WVO327706:WVV327706 G393242:N393242 JC393242:JJ393242 SY393242:TF393242 ACU393242:ADB393242 AMQ393242:AMX393242 AWM393242:AWT393242 BGI393242:BGP393242 BQE393242:BQL393242 CAA393242:CAH393242 CJW393242:CKD393242 CTS393242:CTZ393242 DDO393242:DDV393242 DNK393242:DNR393242 DXG393242:DXN393242 EHC393242:EHJ393242 EQY393242:ERF393242 FAU393242:FBB393242 FKQ393242:FKX393242 FUM393242:FUT393242 GEI393242:GEP393242 GOE393242:GOL393242 GYA393242:GYH393242 HHW393242:HID393242 HRS393242:HRZ393242 IBO393242:IBV393242 ILK393242:ILR393242 IVG393242:IVN393242 JFC393242:JFJ393242 JOY393242:JPF393242 JYU393242:JZB393242 KIQ393242:KIX393242 KSM393242:KST393242 LCI393242:LCP393242 LME393242:LML393242 LWA393242:LWH393242 MFW393242:MGD393242 MPS393242:MPZ393242 MZO393242:MZV393242 NJK393242:NJR393242 NTG393242:NTN393242 ODC393242:ODJ393242 OMY393242:ONF393242 OWU393242:OXB393242 PGQ393242:PGX393242 PQM393242:PQT393242 QAI393242:QAP393242 QKE393242:QKL393242 QUA393242:QUH393242 RDW393242:RED393242 RNS393242:RNZ393242 RXO393242:RXV393242 SHK393242:SHR393242 SRG393242:SRN393242 TBC393242:TBJ393242 TKY393242:TLF393242 TUU393242:TVB393242 UEQ393242:UEX393242 UOM393242:UOT393242 UYI393242:UYP393242 VIE393242:VIL393242 VSA393242:VSH393242 WBW393242:WCD393242 WLS393242:WLZ393242 WVO393242:WVV393242 G458778:N458778 JC458778:JJ458778 SY458778:TF458778 ACU458778:ADB458778 AMQ458778:AMX458778 AWM458778:AWT458778 BGI458778:BGP458778 BQE458778:BQL458778 CAA458778:CAH458778 CJW458778:CKD458778 CTS458778:CTZ458778 DDO458778:DDV458778 DNK458778:DNR458778 DXG458778:DXN458778 EHC458778:EHJ458778 EQY458778:ERF458778 FAU458778:FBB458778 FKQ458778:FKX458778 FUM458778:FUT458778 GEI458778:GEP458778 GOE458778:GOL458778 GYA458778:GYH458778 HHW458778:HID458778 HRS458778:HRZ458778 IBO458778:IBV458778 ILK458778:ILR458778 IVG458778:IVN458778 JFC458778:JFJ458778 JOY458778:JPF458778 JYU458778:JZB458778 KIQ458778:KIX458778 KSM458778:KST458778 LCI458778:LCP458778 LME458778:LML458778 LWA458778:LWH458778 MFW458778:MGD458778 MPS458778:MPZ458778 MZO458778:MZV458778 NJK458778:NJR458778 NTG458778:NTN458778 ODC458778:ODJ458778 OMY458778:ONF458778 OWU458778:OXB458778 PGQ458778:PGX458778 PQM458778:PQT458778 QAI458778:QAP458778 QKE458778:QKL458778 QUA458778:QUH458778 RDW458778:RED458778 RNS458778:RNZ458778 RXO458778:RXV458778 SHK458778:SHR458778 SRG458778:SRN458778 TBC458778:TBJ458778 TKY458778:TLF458778 TUU458778:TVB458778 UEQ458778:UEX458778 UOM458778:UOT458778 UYI458778:UYP458778 VIE458778:VIL458778 VSA458778:VSH458778 WBW458778:WCD458778 WLS458778:WLZ458778 WVO458778:WVV458778 G524314:N524314 JC524314:JJ524314 SY524314:TF524314 ACU524314:ADB524314 AMQ524314:AMX524314 AWM524314:AWT524314 BGI524314:BGP524314 BQE524314:BQL524314 CAA524314:CAH524314 CJW524314:CKD524314 CTS524314:CTZ524314 DDO524314:DDV524314 DNK524314:DNR524314 DXG524314:DXN524314 EHC524314:EHJ524314 EQY524314:ERF524314 FAU524314:FBB524314 FKQ524314:FKX524314 FUM524314:FUT524314 GEI524314:GEP524314 GOE524314:GOL524314 GYA524314:GYH524314 HHW524314:HID524314 HRS524314:HRZ524314 IBO524314:IBV524314 ILK524314:ILR524314 IVG524314:IVN524314 JFC524314:JFJ524314 JOY524314:JPF524314 JYU524314:JZB524314 KIQ524314:KIX524314 KSM524314:KST524314 LCI524314:LCP524314 LME524314:LML524314 LWA524314:LWH524314 MFW524314:MGD524314 MPS524314:MPZ524314 MZO524314:MZV524314 NJK524314:NJR524314 NTG524314:NTN524314 ODC524314:ODJ524314 OMY524314:ONF524314 OWU524314:OXB524314 PGQ524314:PGX524314 PQM524314:PQT524314 QAI524314:QAP524314 QKE524314:QKL524314 QUA524314:QUH524314 RDW524314:RED524314 RNS524314:RNZ524314 RXO524314:RXV524314 SHK524314:SHR524314 SRG524314:SRN524314 TBC524314:TBJ524314 TKY524314:TLF524314 TUU524314:TVB524314 UEQ524314:UEX524314 UOM524314:UOT524314 UYI524314:UYP524314 VIE524314:VIL524314 VSA524314:VSH524314 WBW524314:WCD524314 WLS524314:WLZ524314 WVO524314:WVV524314 G589850:N589850 JC589850:JJ589850 SY589850:TF589850 ACU589850:ADB589850 AMQ589850:AMX589850 AWM589850:AWT589850 BGI589850:BGP589850 BQE589850:BQL589850 CAA589850:CAH589850 CJW589850:CKD589850 CTS589850:CTZ589850 DDO589850:DDV589850 DNK589850:DNR589850 DXG589850:DXN589850 EHC589850:EHJ589850 EQY589850:ERF589850 FAU589850:FBB589850 FKQ589850:FKX589850 FUM589850:FUT589850 GEI589850:GEP589850 GOE589850:GOL589850 GYA589850:GYH589850 HHW589850:HID589850 HRS589850:HRZ589850 IBO589850:IBV589850 ILK589850:ILR589850 IVG589850:IVN589850 JFC589850:JFJ589850 JOY589850:JPF589850 JYU589850:JZB589850 KIQ589850:KIX589850 KSM589850:KST589850 LCI589850:LCP589850 LME589850:LML589850 LWA589850:LWH589850 MFW589850:MGD589850 MPS589850:MPZ589850 MZO589850:MZV589850 NJK589850:NJR589850 NTG589850:NTN589850 ODC589850:ODJ589850 OMY589850:ONF589850 OWU589850:OXB589850 PGQ589850:PGX589850 PQM589850:PQT589850 QAI589850:QAP589850 QKE589850:QKL589850 QUA589850:QUH589850 RDW589850:RED589850 RNS589850:RNZ589850 RXO589850:RXV589850 SHK589850:SHR589850 SRG589850:SRN589850 TBC589850:TBJ589850 TKY589850:TLF589850 TUU589850:TVB589850 UEQ589850:UEX589850 UOM589850:UOT589850 UYI589850:UYP589850 VIE589850:VIL589850 VSA589850:VSH589850 WBW589850:WCD589850 WLS589850:WLZ589850 WVO589850:WVV589850 G655386:N655386 JC655386:JJ655386 SY655386:TF655386 ACU655386:ADB655386 AMQ655386:AMX655386 AWM655386:AWT655386 BGI655386:BGP655386 BQE655386:BQL655386 CAA655386:CAH655386 CJW655386:CKD655386 CTS655386:CTZ655386 DDO655386:DDV655386 DNK655386:DNR655386 DXG655386:DXN655386 EHC655386:EHJ655386 EQY655386:ERF655386 FAU655386:FBB655386 FKQ655386:FKX655386 FUM655386:FUT655386 GEI655386:GEP655386 GOE655386:GOL655386 GYA655386:GYH655386 HHW655386:HID655386 HRS655386:HRZ655386 IBO655386:IBV655386 ILK655386:ILR655386 IVG655386:IVN655386 JFC655386:JFJ655386 JOY655386:JPF655386 JYU655386:JZB655386 KIQ655386:KIX655386 KSM655386:KST655386 LCI655386:LCP655386 LME655386:LML655386 LWA655386:LWH655386 MFW655386:MGD655386 MPS655386:MPZ655386 MZO655386:MZV655386 NJK655386:NJR655386 NTG655386:NTN655386 ODC655386:ODJ655386 OMY655386:ONF655386 OWU655386:OXB655386 PGQ655386:PGX655386 PQM655386:PQT655386 QAI655386:QAP655386 QKE655386:QKL655386 QUA655386:QUH655386 RDW655386:RED655386 RNS655386:RNZ655386 RXO655386:RXV655386 SHK655386:SHR655386 SRG655386:SRN655386 TBC655386:TBJ655386 TKY655386:TLF655386 TUU655386:TVB655386 UEQ655386:UEX655386 UOM655386:UOT655386 UYI655386:UYP655386 VIE655386:VIL655386 VSA655386:VSH655386 WBW655386:WCD655386 WLS655386:WLZ655386 WVO655386:WVV655386 G720922:N720922 JC720922:JJ720922 SY720922:TF720922 ACU720922:ADB720922 AMQ720922:AMX720922 AWM720922:AWT720922 BGI720922:BGP720922 BQE720922:BQL720922 CAA720922:CAH720922 CJW720922:CKD720922 CTS720922:CTZ720922 DDO720922:DDV720922 DNK720922:DNR720922 DXG720922:DXN720922 EHC720922:EHJ720922 EQY720922:ERF720922 FAU720922:FBB720922 FKQ720922:FKX720922 FUM720922:FUT720922 GEI720922:GEP720922 GOE720922:GOL720922 GYA720922:GYH720922 HHW720922:HID720922 HRS720922:HRZ720922 IBO720922:IBV720922 ILK720922:ILR720922 IVG720922:IVN720922 JFC720922:JFJ720922 JOY720922:JPF720922 JYU720922:JZB720922 KIQ720922:KIX720922 KSM720922:KST720922 LCI720922:LCP720922 LME720922:LML720922 LWA720922:LWH720922 MFW720922:MGD720922 MPS720922:MPZ720922 MZO720922:MZV720922 NJK720922:NJR720922 NTG720922:NTN720922 ODC720922:ODJ720922 OMY720922:ONF720922 OWU720922:OXB720922 PGQ720922:PGX720922 PQM720922:PQT720922 QAI720922:QAP720922 QKE720922:QKL720922 QUA720922:QUH720922 RDW720922:RED720922 RNS720922:RNZ720922 RXO720922:RXV720922 SHK720922:SHR720922 SRG720922:SRN720922 TBC720922:TBJ720922 TKY720922:TLF720922 TUU720922:TVB720922 UEQ720922:UEX720922 UOM720922:UOT720922 UYI720922:UYP720922 VIE720922:VIL720922 VSA720922:VSH720922 WBW720922:WCD720922 WLS720922:WLZ720922 WVO720922:WVV720922 G786458:N786458 JC786458:JJ786458 SY786458:TF786458 ACU786458:ADB786458 AMQ786458:AMX786458 AWM786458:AWT786458 BGI786458:BGP786458 BQE786458:BQL786458 CAA786458:CAH786458 CJW786458:CKD786458 CTS786458:CTZ786458 DDO786458:DDV786458 DNK786458:DNR786458 DXG786458:DXN786458 EHC786458:EHJ786458 EQY786458:ERF786458 FAU786458:FBB786458 FKQ786458:FKX786458 FUM786458:FUT786458 GEI786458:GEP786458 GOE786458:GOL786458 GYA786458:GYH786458 HHW786458:HID786458 HRS786458:HRZ786458 IBO786458:IBV786458 ILK786458:ILR786458 IVG786458:IVN786458 JFC786458:JFJ786458 JOY786458:JPF786458 JYU786458:JZB786458 KIQ786458:KIX786458 KSM786458:KST786458 LCI786458:LCP786458 LME786458:LML786458 LWA786458:LWH786458 MFW786458:MGD786458 MPS786458:MPZ786458 MZO786458:MZV786458 NJK786458:NJR786458 NTG786458:NTN786458 ODC786458:ODJ786458 OMY786458:ONF786458 OWU786458:OXB786458 PGQ786458:PGX786458 PQM786458:PQT786458 QAI786458:QAP786458 QKE786458:QKL786458 QUA786458:QUH786458 RDW786458:RED786458 RNS786458:RNZ786458 RXO786458:RXV786458 SHK786458:SHR786458 SRG786458:SRN786458 TBC786458:TBJ786458 TKY786458:TLF786458 TUU786458:TVB786458 UEQ786458:UEX786458 UOM786458:UOT786458 UYI786458:UYP786458 VIE786458:VIL786458 VSA786458:VSH786458 WBW786458:WCD786458 WLS786458:WLZ786458 WVO786458:WVV786458 G851994:N851994 JC851994:JJ851994 SY851994:TF851994 ACU851994:ADB851994 AMQ851994:AMX851994 AWM851994:AWT851994 BGI851994:BGP851994 BQE851994:BQL851994 CAA851994:CAH851994 CJW851994:CKD851994 CTS851994:CTZ851994 DDO851994:DDV851994 DNK851994:DNR851994 DXG851994:DXN851994 EHC851994:EHJ851994 EQY851994:ERF851994 FAU851994:FBB851994 FKQ851994:FKX851994 FUM851994:FUT851994 GEI851994:GEP851994 GOE851994:GOL851994 GYA851994:GYH851994 HHW851994:HID851994 HRS851994:HRZ851994 IBO851994:IBV851994 ILK851994:ILR851994 IVG851994:IVN851994 JFC851994:JFJ851994 JOY851994:JPF851994 JYU851994:JZB851994 KIQ851994:KIX851994 KSM851994:KST851994 LCI851994:LCP851994 LME851994:LML851994 LWA851994:LWH851994 MFW851994:MGD851994 MPS851994:MPZ851994 MZO851994:MZV851994 NJK851994:NJR851994 NTG851994:NTN851994 ODC851994:ODJ851994 OMY851994:ONF851994 OWU851994:OXB851994 PGQ851994:PGX851994 PQM851994:PQT851994 QAI851994:QAP851994 QKE851994:QKL851994 QUA851994:QUH851994 RDW851994:RED851994 RNS851994:RNZ851994 RXO851994:RXV851994 SHK851994:SHR851994 SRG851994:SRN851994 TBC851994:TBJ851994 TKY851994:TLF851994 TUU851994:TVB851994 UEQ851994:UEX851994 UOM851994:UOT851994 UYI851994:UYP851994 VIE851994:VIL851994 VSA851994:VSH851994 WBW851994:WCD851994 WLS851994:WLZ851994 WVO851994:WVV851994 G917530:N917530 JC917530:JJ917530 SY917530:TF917530 ACU917530:ADB917530 AMQ917530:AMX917530 AWM917530:AWT917530 BGI917530:BGP917530 BQE917530:BQL917530 CAA917530:CAH917530 CJW917530:CKD917530 CTS917530:CTZ917530 DDO917530:DDV917530 DNK917530:DNR917530 DXG917530:DXN917530 EHC917530:EHJ917530 EQY917530:ERF917530 FAU917530:FBB917530 FKQ917530:FKX917530 FUM917530:FUT917530 GEI917530:GEP917530 GOE917530:GOL917530 GYA917530:GYH917530 HHW917530:HID917530 HRS917530:HRZ917530 IBO917530:IBV917530 ILK917530:ILR917530 IVG917530:IVN917530 JFC917530:JFJ917530 JOY917530:JPF917530 JYU917530:JZB917530 KIQ917530:KIX917530 KSM917530:KST917530 LCI917530:LCP917530 LME917530:LML917530 LWA917530:LWH917530 MFW917530:MGD917530 MPS917530:MPZ917530 MZO917530:MZV917530 NJK917530:NJR917530 NTG917530:NTN917530 ODC917530:ODJ917530 OMY917530:ONF917530 OWU917530:OXB917530 PGQ917530:PGX917530 PQM917530:PQT917530 QAI917530:QAP917530 QKE917530:QKL917530 QUA917530:QUH917530 RDW917530:RED917530 RNS917530:RNZ917530 RXO917530:RXV917530 SHK917530:SHR917530 SRG917530:SRN917530 TBC917530:TBJ917530 TKY917530:TLF917530 TUU917530:TVB917530 UEQ917530:UEX917530 UOM917530:UOT917530 UYI917530:UYP917530 VIE917530:VIL917530 VSA917530:VSH917530 WBW917530:WCD917530 WLS917530:WLZ917530 WVO917530:WVV917530 G983066:N983066 JC983066:JJ983066 SY983066:TF983066 ACU983066:ADB983066 AMQ983066:AMX983066 AWM983066:AWT983066 BGI983066:BGP983066 BQE983066:BQL983066 CAA983066:CAH983066 CJW983066:CKD983066 CTS983066:CTZ983066 DDO983066:DDV983066 DNK983066:DNR983066 DXG983066:DXN983066 EHC983066:EHJ983066 EQY983066:ERF983066 FAU983066:FBB983066 FKQ983066:FKX983066 FUM983066:FUT983066 GEI983066:GEP983066 GOE983066:GOL983066 GYA983066:GYH983066 HHW983066:HID983066 HRS983066:HRZ983066 IBO983066:IBV983066 ILK983066:ILR983066 IVG983066:IVN983066 JFC983066:JFJ983066 JOY983066:JPF983066 JYU983066:JZB983066 KIQ983066:KIX983066 KSM983066:KST983066 LCI983066:LCP983066 LME983066:LML983066 LWA983066:LWH983066 MFW983066:MGD983066 MPS983066:MPZ983066 MZO983066:MZV983066 NJK983066:NJR983066 NTG983066:NTN983066 ODC983066:ODJ983066 OMY983066:ONF983066 OWU983066:OXB983066 PGQ983066:PGX983066 PQM983066:PQT983066 QAI983066:QAP983066 QKE983066:QKL983066 QUA983066:QUH983066 RDW983066:RED983066 RNS983066:RNZ983066 RXO983066:RXV983066 SHK983066:SHR983066 SRG983066:SRN983066 TBC983066:TBJ983066 TKY983066:TLF983066 TUU983066:TVB983066 UEQ983066:UEX983066 UOM983066:UOT983066 UYI983066:UYP983066 VIE983066:VIL983066 VSA983066:VSH983066 WBW983066:WCD983066 WLS983066:WLZ983066 WVO983066:WVV983066 G22:N23 JC22:JJ23 SY22:TF23 ACU22:ADB23 AMQ22:AMX23 AWM22:AWT23 BGI22:BGP23 BQE22:BQL23 CAA22:CAH23 CJW22:CKD23 CTS22:CTZ23 DDO22:DDV23 DNK22:DNR23 DXG22:DXN23 EHC22:EHJ23 EQY22:ERF23 FAU22:FBB23 FKQ22:FKX23 FUM22:FUT23 GEI22:GEP23 GOE22:GOL23 GYA22:GYH23 HHW22:HID23 HRS22:HRZ23 IBO22:IBV23 ILK22:ILR23 IVG22:IVN23 JFC22:JFJ23 JOY22:JPF23 JYU22:JZB23 KIQ22:KIX23 KSM22:KST23 LCI22:LCP23 LME22:LML23 LWA22:LWH23 MFW22:MGD23 MPS22:MPZ23 MZO22:MZV23 NJK22:NJR23 NTG22:NTN23 ODC22:ODJ23 OMY22:ONF23 OWU22:OXB23 PGQ22:PGX23 PQM22:PQT23 QAI22:QAP23 QKE22:QKL23 QUA22:QUH23 RDW22:RED23 RNS22:RNZ23 RXO22:RXV23 SHK22:SHR23 SRG22:SRN23 TBC22:TBJ23 TKY22:TLF23 TUU22:TVB23 UEQ22:UEX23 UOM22:UOT23 UYI22:UYP23 VIE22:VIL23 VSA22:VSH23 WBW22:WCD23 WLS22:WLZ23 WVO22:WVV23 G65558:N65559 JC65558:JJ65559 SY65558:TF65559 ACU65558:ADB65559 AMQ65558:AMX65559 AWM65558:AWT65559 BGI65558:BGP65559 BQE65558:BQL65559 CAA65558:CAH65559 CJW65558:CKD65559 CTS65558:CTZ65559 DDO65558:DDV65559 DNK65558:DNR65559 DXG65558:DXN65559 EHC65558:EHJ65559 EQY65558:ERF65559 FAU65558:FBB65559 FKQ65558:FKX65559 FUM65558:FUT65559 GEI65558:GEP65559 GOE65558:GOL65559 GYA65558:GYH65559 HHW65558:HID65559 HRS65558:HRZ65559 IBO65558:IBV65559 ILK65558:ILR65559 IVG65558:IVN65559 JFC65558:JFJ65559 JOY65558:JPF65559 JYU65558:JZB65559 KIQ65558:KIX65559 KSM65558:KST65559 LCI65558:LCP65559 LME65558:LML65559 LWA65558:LWH65559 MFW65558:MGD65559 MPS65558:MPZ65559 MZO65558:MZV65559 NJK65558:NJR65559 NTG65558:NTN65559 ODC65558:ODJ65559 OMY65558:ONF65559 OWU65558:OXB65559 PGQ65558:PGX65559 PQM65558:PQT65559 QAI65558:QAP65559 QKE65558:QKL65559 QUA65558:QUH65559 RDW65558:RED65559 RNS65558:RNZ65559 RXO65558:RXV65559 SHK65558:SHR65559 SRG65558:SRN65559 TBC65558:TBJ65559 TKY65558:TLF65559 TUU65558:TVB65559 UEQ65558:UEX65559 UOM65558:UOT65559 UYI65558:UYP65559 VIE65558:VIL65559 VSA65558:VSH65559 WBW65558:WCD65559 WLS65558:WLZ65559 WVO65558:WVV65559 G131094:N131095 JC131094:JJ131095 SY131094:TF131095 ACU131094:ADB131095 AMQ131094:AMX131095 AWM131094:AWT131095 BGI131094:BGP131095 BQE131094:BQL131095 CAA131094:CAH131095 CJW131094:CKD131095 CTS131094:CTZ131095 DDO131094:DDV131095 DNK131094:DNR131095 DXG131094:DXN131095 EHC131094:EHJ131095 EQY131094:ERF131095 FAU131094:FBB131095 FKQ131094:FKX131095 FUM131094:FUT131095 GEI131094:GEP131095 GOE131094:GOL131095 GYA131094:GYH131095 HHW131094:HID131095 HRS131094:HRZ131095 IBO131094:IBV131095 ILK131094:ILR131095 IVG131094:IVN131095 JFC131094:JFJ131095 JOY131094:JPF131095 JYU131094:JZB131095 KIQ131094:KIX131095 KSM131094:KST131095 LCI131094:LCP131095 LME131094:LML131095 LWA131094:LWH131095 MFW131094:MGD131095 MPS131094:MPZ131095 MZO131094:MZV131095 NJK131094:NJR131095 NTG131094:NTN131095 ODC131094:ODJ131095 OMY131094:ONF131095 OWU131094:OXB131095 PGQ131094:PGX131095 PQM131094:PQT131095 QAI131094:QAP131095 QKE131094:QKL131095 QUA131094:QUH131095 RDW131094:RED131095 RNS131094:RNZ131095 RXO131094:RXV131095 SHK131094:SHR131095 SRG131094:SRN131095 TBC131094:TBJ131095 TKY131094:TLF131095 TUU131094:TVB131095 UEQ131094:UEX131095 UOM131094:UOT131095 UYI131094:UYP131095 VIE131094:VIL131095 VSA131094:VSH131095 WBW131094:WCD131095 WLS131094:WLZ131095 WVO131094:WVV131095 G196630:N196631 JC196630:JJ196631 SY196630:TF196631 ACU196630:ADB196631 AMQ196630:AMX196631 AWM196630:AWT196631 BGI196630:BGP196631 BQE196630:BQL196631 CAA196630:CAH196631 CJW196630:CKD196631 CTS196630:CTZ196631 DDO196630:DDV196631 DNK196630:DNR196631 DXG196630:DXN196631 EHC196630:EHJ196631 EQY196630:ERF196631 FAU196630:FBB196631 FKQ196630:FKX196631 FUM196630:FUT196631 GEI196630:GEP196631 GOE196630:GOL196631 GYA196630:GYH196631 HHW196630:HID196631 HRS196630:HRZ196631 IBO196630:IBV196631 ILK196630:ILR196631 IVG196630:IVN196631 JFC196630:JFJ196631 JOY196630:JPF196631 JYU196630:JZB196631 KIQ196630:KIX196631 KSM196630:KST196631 LCI196630:LCP196631 LME196630:LML196631 LWA196630:LWH196631 MFW196630:MGD196631 MPS196630:MPZ196631 MZO196630:MZV196631 NJK196630:NJR196631 NTG196630:NTN196631 ODC196630:ODJ196631 OMY196630:ONF196631 OWU196630:OXB196631 PGQ196630:PGX196631 PQM196630:PQT196631 QAI196630:QAP196631 QKE196630:QKL196631 QUA196630:QUH196631 RDW196630:RED196631 RNS196630:RNZ196631 RXO196630:RXV196631 SHK196630:SHR196631 SRG196630:SRN196631 TBC196630:TBJ196631 TKY196630:TLF196631 TUU196630:TVB196631 UEQ196630:UEX196631 UOM196630:UOT196631 UYI196630:UYP196631 VIE196630:VIL196631 VSA196630:VSH196631 WBW196630:WCD196631 WLS196630:WLZ196631 WVO196630:WVV196631 G262166:N262167 JC262166:JJ262167 SY262166:TF262167 ACU262166:ADB262167 AMQ262166:AMX262167 AWM262166:AWT262167 BGI262166:BGP262167 BQE262166:BQL262167 CAA262166:CAH262167 CJW262166:CKD262167 CTS262166:CTZ262167 DDO262166:DDV262167 DNK262166:DNR262167 DXG262166:DXN262167 EHC262166:EHJ262167 EQY262166:ERF262167 FAU262166:FBB262167 FKQ262166:FKX262167 FUM262166:FUT262167 GEI262166:GEP262167 GOE262166:GOL262167 GYA262166:GYH262167 HHW262166:HID262167 HRS262166:HRZ262167 IBO262166:IBV262167 ILK262166:ILR262167 IVG262166:IVN262167 JFC262166:JFJ262167 JOY262166:JPF262167 JYU262166:JZB262167 KIQ262166:KIX262167 KSM262166:KST262167 LCI262166:LCP262167 LME262166:LML262167 LWA262166:LWH262167 MFW262166:MGD262167 MPS262166:MPZ262167 MZO262166:MZV262167 NJK262166:NJR262167 NTG262166:NTN262167 ODC262166:ODJ262167 OMY262166:ONF262167 OWU262166:OXB262167 PGQ262166:PGX262167 PQM262166:PQT262167 QAI262166:QAP262167 QKE262166:QKL262167 QUA262166:QUH262167 RDW262166:RED262167 RNS262166:RNZ262167 RXO262166:RXV262167 SHK262166:SHR262167 SRG262166:SRN262167 TBC262166:TBJ262167 TKY262166:TLF262167 TUU262166:TVB262167 UEQ262166:UEX262167 UOM262166:UOT262167 UYI262166:UYP262167 VIE262166:VIL262167 VSA262166:VSH262167 WBW262166:WCD262167 WLS262166:WLZ262167 WVO262166:WVV262167 G327702:N327703 JC327702:JJ327703 SY327702:TF327703 ACU327702:ADB327703 AMQ327702:AMX327703 AWM327702:AWT327703 BGI327702:BGP327703 BQE327702:BQL327703 CAA327702:CAH327703 CJW327702:CKD327703 CTS327702:CTZ327703 DDO327702:DDV327703 DNK327702:DNR327703 DXG327702:DXN327703 EHC327702:EHJ327703 EQY327702:ERF327703 FAU327702:FBB327703 FKQ327702:FKX327703 FUM327702:FUT327703 GEI327702:GEP327703 GOE327702:GOL327703 GYA327702:GYH327703 HHW327702:HID327703 HRS327702:HRZ327703 IBO327702:IBV327703 ILK327702:ILR327703 IVG327702:IVN327703 JFC327702:JFJ327703 JOY327702:JPF327703 JYU327702:JZB327703 KIQ327702:KIX327703 KSM327702:KST327703 LCI327702:LCP327703 LME327702:LML327703 LWA327702:LWH327703 MFW327702:MGD327703 MPS327702:MPZ327703 MZO327702:MZV327703 NJK327702:NJR327703 NTG327702:NTN327703 ODC327702:ODJ327703 OMY327702:ONF327703 OWU327702:OXB327703 PGQ327702:PGX327703 PQM327702:PQT327703 QAI327702:QAP327703 QKE327702:QKL327703 QUA327702:QUH327703 RDW327702:RED327703 RNS327702:RNZ327703 RXO327702:RXV327703 SHK327702:SHR327703 SRG327702:SRN327703 TBC327702:TBJ327703 TKY327702:TLF327703 TUU327702:TVB327703 UEQ327702:UEX327703 UOM327702:UOT327703 UYI327702:UYP327703 VIE327702:VIL327703 VSA327702:VSH327703 WBW327702:WCD327703 WLS327702:WLZ327703 WVO327702:WVV327703 G393238:N393239 JC393238:JJ393239 SY393238:TF393239 ACU393238:ADB393239 AMQ393238:AMX393239 AWM393238:AWT393239 BGI393238:BGP393239 BQE393238:BQL393239 CAA393238:CAH393239 CJW393238:CKD393239 CTS393238:CTZ393239 DDO393238:DDV393239 DNK393238:DNR393239 DXG393238:DXN393239 EHC393238:EHJ393239 EQY393238:ERF393239 FAU393238:FBB393239 FKQ393238:FKX393239 FUM393238:FUT393239 GEI393238:GEP393239 GOE393238:GOL393239 GYA393238:GYH393239 HHW393238:HID393239 HRS393238:HRZ393239 IBO393238:IBV393239 ILK393238:ILR393239 IVG393238:IVN393239 JFC393238:JFJ393239 JOY393238:JPF393239 JYU393238:JZB393239 KIQ393238:KIX393239 KSM393238:KST393239 LCI393238:LCP393239 LME393238:LML393239 LWA393238:LWH393239 MFW393238:MGD393239 MPS393238:MPZ393239 MZO393238:MZV393239 NJK393238:NJR393239 NTG393238:NTN393239 ODC393238:ODJ393239 OMY393238:ONF393239 OWU393238:OXB393239 PGQ393238:PGX393239 PQM393238:PQT393239 QAI393238:QAP393239 QKE393238:QKL393239 QUA393238:QUH393239 RDW393238:RED393239 RNS393238:RNZ393239 RXO393238:RXV393239 SHK393238:SHR393239 SRG393238:SRN393239 TBC393238:TBJ393239 TKY393238:TLF393239 TUU393238:TVB393239 UEQ393238:UEX393239 UOM393238:UOT393239 UYI393238:UYP393239 VIE393238:VIL393239 VSA393238:VSH393239 WBW393238:WCD393239 WLS393238:WLZ393239 WVO393238:WVV393239 G458774:N458775 JC458774:JJ458775 SY458774:TF458775 ACU458774:ADB458775 AMQ458774:AMX458775 AWM458774:AWT458775 BGI458774:BGP458775 BQE458774:BQL458775 CAA458774:CAH458775 CJW458774:CKD458775 CTS458774:CTZ458775 DDO458774:DDV458775 DNK458774:DNR458775 DXG458774:DXN458775 EHC458774:EHJ458775 EQY458774:ERF458775 FAU458774:FBB458775 FKQ458774:FKX458775 FUM458774:FUT458775 GEI458774:GEP458775 GOE458774:GOL458775 GYA458774:GYH458775 HHW458774:HID458775 HRS458774:HRZ458775 IBO458774:IBV458775 ILK458774:ILR458775 IVG458774:IVN458775 JFC458774:JFJ458775 JOY458774:JPF458775 JYU458774:JZB458775 KIQ458774:KIX458775 KSM458774:KST458775 LCI458774:LCP458775 LME458774:LML458775 LWA458774:LWH458775 MFW458774:MGD458775 MPS458774:MPZ458775 MZO458774:MZV458775 NJK458774:NJR458775 NTG458774:NTN458775 ODC458774:ODJ458775 OMY458774:ONF458775 OWU458774:OXB458775 PGQ458774:PGX458775 PQM458774:PQT458775 QAI458774:QAP458775 QKE458774:QKL458775 QUA458774:QUH458775 RDW458774:RED458775 RNS458774:RNZ458775 RXO458774:RXV458775 SHK458774:SHR458775 SRG458774:SRN458775 TBC458774:TBJ458775 TKY458774:TLF458775 TUU458774:TVB458775 UEQ458774:UEX458775 UOM458774:UOT458775 UYI458774:UYP458775 VIE458774:VIL458775 VSA458774:VSH458775 WBW458774:WCD458775 WLS458774:WLZ458775 WVO458774:WVV458775 G524310:N524311 JC524310:JJ524311 SY524310:TF524311 ACU524310:ADB524311 AMQ524310:AMX524311 AWM524310:AWT524311 BGI524310:BGP524311 BQE524310:BQL524311 CAA524310:CAH524311 CJW524310:CKD524311 CTS524310:CTZ524311 DDO524310:DDV524311 DNK524310:DNR524311 DXG524310:DXN524311 EHC524310:EHJ524311 EQY524310:ERF524311 FAU524310:FBB524311 FKQ524310:FKX524311 FUM524310:FUT524311 GEI524310:GEP524311 GOE524310:GOL524311 GYA524310:GYH524311 HHW524310:HID524311 HRS524310:HRZ524311 IBO524310:IBV524311 ILK524310:ILR524311 IVG524310:IVN524311 JFC524310:JFJ524311 JOY524310:JPF524311 JYU524310:JZB524311 KIQ524310:KIX524311 KSM524310:KST524311 LCI524310:LCP524311 LME524310:LML524311 LWA524310:LWH524311 MFW524310:MGD524311 MPS524310:MPZ524311 MZO524310:MZV524311 NJK524310:NJR524311 NTG524310:NTN524311 ODC524310:ODJ524311 OMY524310:ONF524311 OWU524310:OXB524311 PGQ524310:PGX524311 PQM524310:PQT524311 QAI524310:QAP524311 QKE524310:QKL524311 QUA524310:QUH524311 RDW524310:RED524311 RNS524310:RNZ524311 RXO524310:RXV524311 SHK524310:SHR524311 SRG524310:SRN524311 TBC524310:TBJ524311 TKY524310:TLF524311 TUU524310:TVB524311 UEQ524310:UEX524311 UOM524310:UOT524311 UYI524310:UYP524311 VIE524310:VIL524311 VSA524310:VSH524311 WBW524310:WCD524311 WLS524310:WLZ524311 WVO524310:WVV524311 G589846:N589847 JC589846:JJ589847 SY589846:TF589847 ACU589846:ADB589847 AMQ589846:AMX589847 AWM589846:AWT589847 BGI589846:BGP589847 BQE589846:BQL589847 CAA589846:CAH589847 CJW589846:CKD589847 CTS589846:CTZ589847 DDO589846:DDV589847 DNK589846:DNR589847 DXG589846:DXN589847 EHC589846:EHJ589847 EQY589846:ERF589847 FAU589846:FBB589847 FKQ589846:FKX589847 FUM589846:FUT589847 GEI589846:GEP589847 GOE589846:GOL589847 GYA589846:GYH589847 HHW589846:HID589847 HRS589846:HRZ589847 IBO589846:IBV589847 ILK589846:ILR589847 IVG589846:IVN589847 JFC589846:JFJ589847 JOY589846:JPF589847 JYU589846:JZB589847 KIQ589846:KIX589847 KSM589846:KST589847 LCI589846:LCP589847 LME589846:LML589847 LWA589846:LWH589847 MFW589846:MGD589847 MPS589846:MPZ589847 MZO589846:MZV589847 NJK589846:NJR589847 NTG589846:NTN589847 ODC589846:ODJ589847 OMY589846:ONF589847 OWU589846:OXB589847 PGQ589846:PGX589847 PQM589846:PQT589847 QAI589846:QAP589847 QKE589846:QKL589847 QUA589846:QUH589847 RDW589846:RED589847 RNS589846:RNZ589847 RXO589846:RXV589847 SHK589846:SHR589847 SRG589846:SRN589847 TBC589846:TBJ589847 TKY589846:TLF589847 TUU589846:TVB589847 UEQ589846:UEX589847 UOM589846:UOT589847 UYI589846:UYP589847 VIE589846:VIL589847 VSA589846:VSH589847 WBW589846:WCD589847 WLS589846:WLZ589847 WVO589846:WVV589847 G655382:N655383 JC655382:JJ655383 SY655382:TF655383 ACU655382:ADB655383 AMQ655382:AMX655383 AWM655382:AWT655383 BGI655382:BGP655383 BQE655382:BQL655383 CAA655382:CAH655383 CJW655382:CKD655383 CTS655382:CTZ655383 DDO655382:DDV655383 DNK655382:DNR655383 DXG655382:DXN655383 EHC655382:EHJ655383 EQY655382:ERF655383 FAU655382:FBB655383 FKQ655382:FKX655383 FUM655382:FUT655383 GEI655382:GEP655383 GOE655382:GOL655383 GYA655382:GYH655383 HHW655382:HID655383 HRS655382:HRZ655383 IBO655382:IBV655383 ILK655382:ILR655383 IVG655382:IVN655383 JFC655382:JFJ655383 JOY655382:JPF655383 JYU655382:JZB655383 KIQ655382:KIX655383 KSM655382:KST655383 LCI655382:LCP655383 LME655382:LML655383 LWA655382:LWH655383 MFW655382:MGD655383 MPS655382:MPZ655383 MZO655382:MZV655383 NJK655382:NJR655383 NTG655382:NTN655383 ODC655382:ODJ655383 OMY655382:ONF655383 OWU655382:OXB655383 PGQ655382:PGX655383 PQM655382:PQT655383 QAI655382:QAP655383 QKE655382:QKL655383 QUA655382:QUH655383 RDW655382:RED655383 RNS655382:RNZ655383 RXO655382:RXV655383 SHK655382:SHR655383 SRG655382:SRN655383 TBC655382:TBJ655383 TKY655382:TLF655383 TUU655382:TVB655383 UEQ655382:UEX655383 UOM655382:UOT655383 UYI655382:UYP655383 VIE655382:VIL655383 VSA655382:VSH655383 WBW655382:WCD655383 WLS655382:WLZ655383 WVO655382:WVV655383 G720918:N720919 JC720918:JJ720919 SY720918:TF720919 ACU720918:ADB720919 AMQ720918:AMX720919 AWM720918:AWT720919 BGI720918:BGP720919 BQE720918:BQL720919 CAA720918:CAH720919 CJW720918:CKD720919 CTS720918:CTZ720919 DDO720918:DDV720919 DNK720918:DNR720919 DXG720918:DXN720919 EHC720918:EHJ720919 EQY720918:ERF720919 FAU720918:FBB720919 FKQ720918:FKX720919 FUM720918:FUT720919 GEI720918:GEP720919 GOE720918:GOL720919 GYA720918:GYH720919 HHW720918:HID720919 HRS720918:HRZ720919 IBO720918:IBV720919 ILK720918:ILR720919 IVG720918:IVN720919 JFC720918:JFJ720919 JOY720918:JPF720919 JYU720918:JZB720919 KIQ720918:KIX720919 KSM720918:KST720919 LCI720918:LCP720919 LME720918:LML720919 LWA720918:LWH720919 MFW720918:MGD720919 MPS720918:MPZ720919 MZO720918:MZV720919 NJK720918:NJR720919 NTG720918:NTN720919 ODC720918:ODJ720919 OMY720918:ONF720919 OWU720918:OXB720919 PGQ720918:PGX720919 PQM720918:PQT720919 QAI720918:QAP720919 QKE720918:QKL720919 QUA720918:QUH720919 RDW720918:RED720919 RNS720918:RNZ720919 RXO720918:RXV720919 SHK720918:SHR720919 SRG720918:SRN720919 TBC720918:TBJ720919 TKY720918:TLF720919 TUU720918:TVB720919 UEQ720918:UEX720919 UOM720918:UOT720919 UYI720918:UYP720919 VIE720918:VIL720919 VSA720918:VSH720919 WBW720918:WCD720919 WLS720918:WLZ720919 WVO720918:WVV720919 G786454:N786455 JC786454:JJ786455 SY786454:TF786455 ACU786454:ADB786455 AMQ786454:AMX786455 AWM786454:AWT786455 BGI786454:BGP786455 BQE786454:BQL786455 CAA786454:CAH786455 CJW786454:CKD786455 CTS786454:CTZ786455 DDO786454:DDV786455 DNK786454:DNR786455 DXG786454:DXN786455 EHC786454:EHJ786455 EQY786454:ERF786455 FAU786454:FBB786455 FKQ786454:FKX786455 FUM786454:FUT786455 GEI786454:GEP786455 GOE786454:GOL786455 GYA786454:GYH786455 HHW786454:HID786455 HRS786454:HRZ786455 IBO786454:IBV786455 ILK786454:ILR786455 IVG786454:IVN786455 JFC786454:JFJ786455 JOY786454:JPF786455 JYU786454:JZB786455 KIQ786454:KIX786455 KSM786454:KST786455 LCI786454:LCP786455 LME786454:LML786455 LWA786454:LWH786455 MFW786454:MGD786455 MPS786454:MPZ786455 MZO786454:MZV786455 NJK786454:NJR786455 NTG786454:NTN786455 ODC786454:ODJ786455 OMY786454:ONF786455 OWU786454:OXB786455 PGQ786454:PGX786455 PQM786454:PQT786455 QAI786454:QAP786455 QKE786454:QKL786455 QUA786454:QUH786455 RDW786454:RED786455 RNS786454:RNZ786455 RXO786454:RXV786455 SHK786454:SHR786455 SRG786454:SRN786455 TBC786454:TBJ786455 TKY786454:TLF786455 TUU786454:TVB786455 UEQ786454:UEX786455 UOM786454:UOT786455 UYI786454:UYP786455 VIE786454:VIL786455 VSA786454:VSH786455 WBW786454:WCD786455 WLS786454:WLZ786455 WVO786454:WVV786455 G851990:N851991 JC851990:JJ851991 SY851990:TF851991 ACU851990:ADB851991 AMQ851990:AMX851991 AWM851990:AWT851991 BGI851990:BGP851991 BQE851990:BQL851991 CAA851990:CAH851991 CJW851990:CKD851991 CTS851990:CTZ851991 DDO851990:DDV851991 DNK851990:DNR851991 DXG851990:DXN851991 EHC851990:EHJ851991 EQY851990:ERF851991 FAU851990:FBB851991 FKQ851990:FKX851991 FUM851990:FUT851991 GEI851990:GEP851991 GOE851990:GOL851991 GYA851990:GYH851991 HHW851990:HID851991 HRS851990:HRZ851991 IBO851990:IBV851991 ILK851990:ILR851991 IVG851990:IVN851991 JFC851990:JFJ851991 JOY851990:JPF851991 JYU851990:JZB851991 KIQ851990:KIX851991 KSM851990:KST851991 LCI851990:LCP851991 LME851990:LML851991 LWA851990:LWH851991 MFW851990:MGD851991 MPS851990:MPZ851991 MZO851990:MZV851991 NJK851990:NJR851991 NTG851990:NTN851991 ODC851990:ODJ851991 OMY851990:ONF851991 OWU851990:OXB851991 PGQ851990:PGX851991 PQM851990:PQT851991 QAI851990:QAP851991 QKE851990:QKL851991 QUA851990:QUH851991 RDW851990:RED851991 RNS851990:RNZ851991 RXO851990:RXV851991 SHK851990:SHR851991 SRG851990:SRN851991 TBC851990:TBJ851991 TKY851990:TLF851991 TUU851990:TVB851991 UEQ851990:UEX851991 UOM851990:UOT851991 UYI851990:UYP851991 VIE851990:VIL851991 VSA851990:VSH851991 WBW851990:WCD851991 WLS851990:WLZ851991 WVO851990:WVV851991 G917526:N917527 JC917526:JJ917527 SY917526:TF917527 ACU917526:ADB917527 AMQ917526:AMX917527 AWM917526:AWT917527 BGI917526:BGP917527 BQE917526:BQL917527 CAA917526:CAH917527 CJW917526:CKD917527 CTS917526:CTZ917527 DDO917526:DDV917527 DNK917526:DNR917527 DXG917526:DXN917527 EHC917526:EHJ917527 EQY917526:ERF917527 FAU917526:FBB917527 FKQ917526:FKX917527 FUM917526:FUT917527 GEI917526:GEP917527 GOE917526:GOL917527 GYA917526:GYH917527 HHW917526:HID917527 HRS917526:HRZ917527 IBO917526:IBV917527 ILK917526:ILR917527 IVG917526:IVN917527 JFC917526:JFJ917527 JOY917526:JPF917527 JYU917526:JZB917527 KIQ917526:KIX917527 KSM917526:KST917527 LCI917526:LCP917527 LME917526:LML917527 LWA917526:LWH917527 MFW917526:MGD917527 MPS917526:MPZ917527 MZO917526:MZV917527 NJK917526:NJR917527 NTG917526:NTN917527 ODC917526:ODJ917527 OMY917526:ONF917527 OWU917526:OXB917527 PGQ917526:PGX917527 PQM917526:PQT917527 QAI917526:QAP917527 QKE917526:QKL917527 QUA917526:QUH917527 RDW917526:RED917527 RNS917526:RNZ917527 RXO917526:RXV917527 SHK917526:SHR917527 SRG917526:SRN917527 TBC917526:TBJ917527 TKY917526:TLF917527 TUU917526:TVB917527 UEQ917526:UEX917527 UOM917526:UOT917527 UYI917526:UYP917527 VIE917526:VIL917527 VSA917526:VSH917527 WBW917526:WCD917527 WLS917526:WLZ917527 WVO917526:WVV917527 G983062:N983063 JC983062:JJ983063 SY983062:TF983063 ACU983062:ADB983063 AMQ983062:AMX983063 AWM983062:AWT983063 BGI983062:BGP983063 BQE983062:BQL983063 CAA983062:CAH983063 CJW983062:CKD983063 CTS983062:CTZ983063 DDO983062:DDV983063 DNK983062:DNR983063 DXG983062:DXN983063 EHC983062:EHJ983063 EQY983062:ERF983063 FAU983062:FBB983063 FKQ983062:FKX983063 FUM983062:FUT983063 GEI983062:GEP983063 GOE983062:GOL983063 GYA983062:GYH983063 HHW983062:HID983063 HRS983062:HRZ983063 IBO983062:IBV983063 ILK983062:ILR983063 IVG983062:IVN983063 JFC983062:JFJ983063 JOY983062:JPF983063 JYU983062:JZB983063 KIQ983062:KIX983063 KSM983062:KST983063 LCI983062:LCP983063 LME983062:LML983063 LWA983062:LWH983063 MFW983062:MGD983063 MPS983062:MPZ983063 MZO983062:MZV983063 NJK983062:NJR983063 NTG983062:NTN983063 ODC983062:ODJ983063 OMY983062:ONF983063 OWU983062:OXB983063 PGQ983062:PGX983063 PQM983062:PQT983063 QAI983062:QAP983063 QKE983062:QKL983063 QUA983062:QUH983063 RDW983062:RED983063 RNS983062:RNZ983063 RXO983062:RXV983063 SHK983062:SHR983063 SRG983062:SRN983063 TBC983062:TBJ983063 TKY983062:TLF983063 TUU983062:TVB983063 UEQ983062:UEX983063 UOM983062:UOT983063 UYI983062:UYP983063 VIE983062:VIL983063 VSA983062:VSH983063 WBW983062:WCD983063 WLS983062:WLZ983063 WVO983062:WVV983063 G20:N20 JC20:JJ20 SY20:TF20 ACU20:ADB20 AMQ20:AMX20 AWM20:AWT20 BGI20:BGP20 BQE20:BQL20 CAA20:CAH20 CJW20:CKD20 CTS20:CTZ20 DDO20:DDV20 DNK20:DNR20 DXG20:DXN20 EHC20:EHJ20 EQY20:ERF20 FAU20:FBB20 FKQ20:FKX20 FUM20:FUT20 GEI20:GEP20 GOE20:GOL20 GYA20:GYH20 HHW20:HID20 HRS20:HRZ20 IBO20:IBV20 ILK20:ILR20 IVG20:IVN20 JFC20:JFJ20 JOY20:JPF20 JYU20:JZB20 KIQ20:KIX20 KSM20:KST20 LCI20:LCP20 LME20:LML20 LWA20:LWH20 MFW20:MGD20 MPS20:MPZ20 MZO20:MZV20 NJK20:NJR20 NTG20:NTN20 ODC20:ODJ20 OMY20:ONF20 OWU20:OXB20 PGQ20:PGX20 PQM20:PQT20 QAI20:QAP20 QKE20:QKL20 QUA20:QUH20 RDW20:RED20 RNS20:RNZ20 RXO20:RXV20 SHK20:SHR20 SRG20:SRN20 TBC20:TBJ20 TKY20:TLF20 TUU20:TVB20 UEQ20:UEX20 UOM20:UOT20 UYI20:UYP20 VIE20:VIL20 VSA20:VSH20 WBW20:WCD20 WLS20:WLZ20 WVO20:WVV20 G65556:N65556 JC65556:JJ65556 SY65556:TF65556 ACU65556:ADB65556 AMQ65556:AMX65556 AWM65556:AWT65556 BGI65556:BGP65556 BQE65556:BQL65556 CAA65556:CAH65556 CJW65556:CKD65556 CTS65556:CTZ65556 DDO65556:DDV65556 DNK65556:DNR65556 DXG65556:DXN65556 EHC65556:EHJ65556 EQY65556:ERF65556 FAU65556:FBB65556 FKQ65556:FKX65556 FUM65556:FUT65556 GEI65556:GEP65556 GOE65556:GOL65556 GYA65556:GYH65556 HHW65556:HID65556 HRS65556:HRZ65556 IBO65556:IBV65556 ILK65556:ILR65556 IVG65556:IVN65556 JFC65556:JFJ65556 JOY65556:JPF65556 JYU65556:JZB65556 KIQ65556:KIX65556 KSM65556:KST65556 LCI65556:LCP65556 LME65556:LML65556 LWA65556:LWH65556 MFW65556:MGD65556 MPS65556:MPZ65556 MZO65556:MZV65556 NJK65556:NJR65556 NTG65556:NTN65556 ODC65556:ODJ65556 OMY65556:ONF65556 OWU65556:OXB65556 PGQ65556:PGX65556 PQM65556:PQT65556 QAI65556:QAP65556 QKE65556:QKL65556 QUA65556:QUH65556 RDW65556:RED65556 RNS65556:RNZ65556 RXO65556:RXV65556 SHK65556:SHR65556 SRG65556:SRN65556 TBC65556:TBJ65556 TKY65556:TLF65556 TUU65556:TVB65556 UEQ65556:UEX65556 UOM65556:UOT65556 UYI65556:UYP65556 VIE65556:VIL65556 VSA65556:VSH65556 WBW65556:WCD65556 WLS65556:WLZ65556 WVO65556:WVV65556 G131092:N131092 JC131092:JJ131092 SY131092:TF131092 ACU131092:ADB131092 AMQ131092:AMX131092 AWM131092:AWT131092 BGI131092:BGP131092 BQE131092:BQL131092 CAA131092:CAH131092 CJW131092:CKD131092 CTS131092:CTZ131092 DDO131092:DDV131092 DNK131092:DNR131092 DXG131092:DXN131092 EHC131092:EHJ131092 EQY131092:ERF131092 FAU131092:FBB131092 FKQ131092:FKX131092 FUM131092:FUT131092 GEI131092:GEP131092 GOE131092:GOL131092 GYA131092:GYH131092 HHW131092:HID131092 HRS131092:HRZ131092 IBO131092:IBV131092 ILK131092:ILR131092 IVG131092:IVN131092 JFC131092:JFJ131092 JOY131092:JPF131092 JYU131092:JZB131092 KIQ131092:KIX131092 KSM131092:KST131092 LCI131092:LCP131092 LME131092:LML131092 LWA131092:LWH131092 MFW131092:MGD131092 MPS131092:MPZ131092 MZO131092:MZV131092 NJK131092:NJR131092 NTG131092:NTN131092 ODC131092:ODJ131092 OMY131092:ONF131092 OWU131092:OXB131092 PGQ131092:PGX131092 PQM131092:PQT131092 QAI131092:QAP131092 QKE131092:QKL131092 QUA131092:QUH131092 RDW131092:RED131092 RNS131092:RNZ131092 RXO131092:RXV131092 SHK131092:SHR131092 SRG131092:SRN131092 TBC131092:TBJ131092 TKY131092:TLF131092 TUU131092:TVB131092 UEQ131092:UEX131092 UOM131092:UOT131092 UYI131092:UYP131092 VIE131092:VIL131092 VSA131092:VSH131092 WBW131092:WCD131092 WLS131092:WLZ131092 WVO131092:WVV131092 G196628:N196628 JC196628:JJ196628 SY196628:TF196628 ACU196628:ADB196628 AMQ196628:AMX196628 AWM196628:AWT196628 BGI196628:BGP196628 BQE196628:BQL196628 CAA196628:CAH196628 CJW196628:CKD196628 CTS196628:CTZ196628 DDO196628:DDV196628 DNK196628:DNR196628 DXG196628:DXN196628 EHC196628:EHJ196628 EQY196628:ERF196628 FAU196628:FBB196628 FKQ196628:FKX196628 FUM196628:FUT196628 GEI196628:GEP196628 GOE196628:GOL196628 GYA196628:GYH196628 HHW196628:HID196628 HRS196628:HRZ196628 IBO196628:IBV196628 ILK196628:ILR196628 IVG196628:IVN196628 JFC196628:JFJ196628 JOY196628:JPF196628 JYU196628:JZB196628 KIQ196628:KIX196628 KSM196628:KST196628 LCI196628:LCP196628 LME196628:LML196628 LWA196628:LWH196628 MFW196628:MGD196628 MPS196628:MPZ196628 MZO196628:MZV196628 NJK196628:NJR196628 NTG196628:NTN196628 ODC196628:ODJ196628 OMY196628:ONF196628 OWU196628:OXB196628 PGQ196628:PGX196628 PQM196628:PQT196628 QAI196628:QAP196628 QKE196628:QKL196628 QUA196628:QUH196628 RDW196628:RED196628 RNS196628:RNZ196628 RXO196628:RXV196628 SHK196628:SHR196628 SRG196628:SRN196628 TBC196628:TBJ196628 TKY196628:TLF196628 TUU196628:TVB196628 UEQ196628:UEX196628 UOM196628:UOT196628 UYI196628:UYP196628 VIE196628:VIL196628 VSA196628:VSH196628 WBW196628:WCD196628 WLS196628:WLZ196628 WVO196628:WVV196628 G262164:N262164 JC262164:JJ262164 SY262164:TF262164 ACU262164:ADB262164 AMQ262164:AMX262164 AWM262164:AWT262164 BGI262164:BGP262164 BQE262164:BQL262164 CAA262164:CAH262164 CJW262164:CKD262164 CTS262164:CTZ262164 DDO262164:DDV262164 DNK262164:DNR262164 DXG262164:DXN262164 EHC262164:EHJ262164 EQY262164:ERF262164 FAU262164:FBB262164 FKQ262164:FKX262164 FUM262164:FUT262164 GEI262164:GEP262164 GOE262164:GOL262164 GYA262164:GYH262164 HHW262164:HID262164 HRS262164:HRZ262164 IBO262164:IBV262164 ILK262164:ILR262164 IVG262164:IVN262164 JFC262164:JFJ262164 JOY262164:JPF262164 JYU262164:JZB262164 KIQ262164:KIX262164 KSM262164:KST262164 LCI262164:LCP262164 LME262164:LML262164 LWA262164:LWH262164 MFW262164:MGD262164 MPS262164:MPZ262164 MZO262164:MZV262164 NJK262164:NJR262164 NTG262164:NTN262164 ODC262164:ODJ262164 OMY262164:ONF262164 OWU262164:OXB262164 PGQ262164:PGX262164 PQM262164:PQT262164 QAI262164:QAP262164 QKE262164:QKL262164 QUA262164:QUH262164 RDW262164:RED262164 RNS262164:RNZ262164 RXO262164:RXV262164 SHK262164:SHR262164 SRG262164:SRN262164 TBC262164:TBJ262164 TKY262164:TLF262164 TUU262164:TVB262164 UEQ262164:UEX262164 UOM262164:UOT262164 UYI262164:UYP262164 VIE262164:VIL262164 VSA262164:VSH262164 WBW262164:WCD262164 WLS262164:WLZ262164 WVO262164:WVV262164 G327700:N327700 JC327700:JJ327700 SY327700:TF327700 ACU327700:ADB327700 AMQ327700:AMX327700 AWM327700:AWT327700 BGI327700:BGP327700 BQE327700:BQL327700 CAA327700:CAH327700 CJW327700:CKD327700 CTS327700:CTZ327700 DDO327700:DDV327700 DNK327700:DNR327700 DXG327700:DXN327700 EHC327700:EHJ327700 EQY327700:ERF327700 FAU327700:FBB327700 FKQ327700:FKX327700 FUM327700:FUT327700 GEI327700:GEP327700 GOE327700:GOL327700 GYA327700:GYH327700 HHW327700:HID327700 HRS327700:HRZ327700 IBO327700:IBV327700 ILK327700:ILR327700 IVG327700:IVN327700 JFC327700:JFJ327700 JOY327700:JPF327700 JYU327700:JZB327700 KIQ327700:KIX327700 KSM327700:KST327700 LCI327700:LCP327700 LME327700:LML327700 LWA327700:LWH327700 MFW327700:MGD327700 MPS327700:MPZ327700 MZO327700:MZV327700 NJK327700:NJR327700 NTG327700:NTN327700 ODC327700:ODJ327700 OMY327700:ONF327700 OWU327700:OXB327700 PGQ327700:PGX327700 PQM327700:PQT327700 QAI327700:QAP327700 QKE327700:QKL327700 QUA327700:QUH327700 RDW327700:RED327700 RNS327700:RNZ327700 RXO327700:RXV327700 SHK327700:SHR327700 SRG327700:SRN327700 TBC327700:TBJ327700 TKY327700:TLF327700 TUU327700:TVB327700 UEQ327700:UEX327700 UOM327700:UOT327700 UYI327700:UYP327700 VIE327700:VIL327700 VSA327700:VSH327700 WBW327700:WCD327700 WLS327700:WLZ327700 WVO327700:WVV327700 G393236:N393236 JC393236:JJ393236 SY393236:TF393236 ACU393236:ADB393236 AMQ393236:AMX393236 AWM393236:AWT393236 BGI393236:BGP393236 BQE393236:BQL393236 CAA393236:CAH393236 CJW393236:CKD393236 CTS393236:CTZ393236 DDO393236:DDV393236 DNK393236:DNR393236 DXG393236:DXN393236 EHC393236:EHJ393236 EQY393236:ERF393236 FAU393236:FBB393236 FKQ393236:FKX393236 FUM393236:FUT393236 GEI393236:GEP393236 GOE393236:GOL393236 GYA393236:GYH393236 HHW393236:HID393236 HRS393236:HRZ393236 IBO393236:IBV393236 ILK393236:ILR393236 IVG393236:IVN393236 JFC393236:JFJ393236 JOY393236:JPF393236 JYU393236:JZB393236 KIQ393236:KIX393236 KSM393236:KST393236 LCI393236:LCP393236 LME393236:LML393236 LWA393236:LWH393236 MFW393236:MGD393236 MPS393236:MPZ393236 MZO393236:MZV393236 NJK393236:NJR393236 NTG393236:NTN393236 ODC393236:ODJ393236 OMY393236:ONF393236 OWU393236:OXB393236 PGQ393236:PGX393236 PQM393236:PQT393236 QAI393236:QAP393236 QKE393236:QKL393236 QUA393236:QUH393236 RDW393236:RED393236 RNS393236:RNZ393236 RXO393236:RXV393236 SHK393236:SHR393236 SRG393236:SRN393236 TBC393236:TBJ393236 TKY393236:TLF393236 TUU393236:TVB393236 UEQ393236:UEX393236 UOM393236:UOT393236 UYI393236:UYP393236 VIE393236:VIL393236 VSA393236:VSH393236 WBW393236:WCD393236 WLS393236:WLZ393236 WVO393236:WVV393236 G458772:N458772 JC458772:JJ458772 SY458772:TF458772 ACU458772:ADB458772 AMQ458772:AMX458772 AWM458772:AWT458772 BGI458772:BGP458772 BQE458772:BQL458772 CAA458772:CAH458772 CJW458772:CKD458772 CTS458772:CTZ458772 DDO458772:DDV458772 DNK458772:DNR458772 DXG458772:DXN458772 EHC458772:EHJ458772 EQY458772:ERF458772 FAU458772:FBB458772 FKQ458772:FKX458772 FUM458772:FUT458772 GEI458772:GEP458772 GOE458772:GOL458772 GYA458772:GYH458772 HHW458772:HID458772 HRS458772:HRZ458772 IBO458772:IBV458772 ILK458772:ILR458772 IVG458772:IVN458772 JFC458772:JFJ458772 JOY458772:JPF458772 JYU458772:JZB458772 KIQ458772:KIX458772 KSM458772:KST458772 LCI458772:LCP458772 LME458772:LML458772 LWA458772:LWH458772 MFW458772:MGD458772 MPS458772:MPZ458772 MZO458772:MZV458772 NJK458772:NJR458772 NTG458772:NTN458772 ODC458772:ODJ458772 OMY458772:ONF458772 OWU458772:OXB458772 PGQ458772:PGX458772 PQM458772:PQT458772 QAI458772:QAP458772 QKE458772:QKL458772 QUA458772:QUH458772 RDW458772:RED458772 RNS458772:RNZ458772 RXO458772:RXV458772 SHK458772:SHR458772 SRG458772:SRN458772 TBC458772:TBJ458772 TKY458772:TLF458772 TUU458772:TVB458772 UEQ458772:UEX458772 UOM458772:UOT458772 UYI458772:UYP458772 VIE458772:VIL458772 VSA458772:VSH458772 WBW458772:WCD458772 WLS458772:WLZ458772 WVO458772:WVV458772 G524308:N524308 JC524308:JJ524308 SY524308:TF524308 ACU524308:ADB524308 AMQ524308:AMX524308 AWM524308:AWT524308 BGI524308:BGP524308 BQE524308:BQL524308 CAA524308:CAH524308 CJW524308:CKD524308 CTS524308:CTZ524308 DDO524308:DDV524308 DNK524308:DNR524308 DXG524308:DXN524308 EHC524308:EHJ524308 EQY524308:ERF524308 FAU524308:FBB524308 FKQ524308:FKX524308 FUM524308:FUT524308 GEI524308:GEP524308 GOE524308:GOL524308 GYA524308:GYH524308 HHW524308:HID524308 HRS524308:HRZ524308 IBO524308:IBV524308 ILK524308:ILR524308 IVG524308:IVN524308 JFC524308:JFJ524308 JOY524308:JPF524308 JYU524308:JZB524308 KIQ524308:KIX524308 KSM524308:KST524308 LCI524308:LCP524308 LME524308:LML524308 LWA524308:LWH524308 MFW524308:MGD524308 MPS524308:MPZ524308 MZO524308:MZV524308 NJK524308:NJR524308 NTG524308:NTN524308 ODC524308:ODJ524308 OMY524308:ONF524308 OWU524308:OXB524308 PGQ524308:PGX524308 PQM524308:PQT524308 QAI524308:QAP524308 QKE524308:QKL524308 QUA524308:QUH524308 RDW524308:RED524308 RNS524308:RNZ524308 RXO524308:RXV524308 SHK524308:SHR524308 SRG524308:SRN524308 TBC524308:TBJ524308 TKY524308:TLF524308 TUU524308:TVB524308 UEQ524308:UEX524308 UOM524308:UOT524308 UYI524308:UYP524308 VIE524308:VIL524308 VSA524308:VSH524308 WBW524308:WCD524308 WLS524308:WLZ524308 WVO524308:WVV524308 G589844:N589844 JC589844:JJ589844 SY589844:TF589844 ACU589844:ADB589844 AMQ589844:AMX589844 AWM589844:AWT589844 BGI589844:BGP589844 BQE589844:BQL589844 CAA589844:CAH589844 CJW589844:CKD589844 CTS589844:CTZ589844 DDO589844:DDV589844 DNK589844:DNR589844 DXG589844:DXN589844 EHC589844:EHJ589844 EQY589844:ERF589844 FAU589844:FBB589844 FKQ589844:FKX589844 FUM589844:FUT589844 GEI589844:GEP589844 GOE589844:GOL589844 GYA589844:GYH589844 HHW589844:HID589844 HRS589844:HRZ589844 IBO589844:IBV589844 ILK589844:ILR589844 IVG589844:IVN589844 JFC589844:JFJ589844 JOY589844:JPF589844 JYU589844:JZB589844 KIQ589844:KIX589844 KSM589844:KST589844 LCI589844:LCP589844 LME589844:LML589844 LWA589844:LWH589844 MFW589844:MGD589844 MPS589844:MPZ589844 MZO589844:MZV589844 NJK589844:NJR589844 NTG589844:NTN589844 ODC589844:ODJ589844 OMY589844:ONF589844 OWU589844:OXB589844 PGQ589844:PGX589844 PQM589844:PQT589844 QAI589844:QAP589844 QKE589844:QKL589844 QUA589844:QUH589844 RDW589844:RED589844 RNS589844:RNZ589844 RXO589844:RXV589844 SHK589844:SHR589844 SRG589844:SRN589844 TBC589844:TBJ589844 TKY589844:TLF589844 TUU589844:TVB589844 UEQ589844:UEX589844 UOM589844:UOT589844 UYI589844:UYP589844 VIE589844:VIL589844 VSA589844:VSH589844 WBW589844:WCD589844 WLS589844:WLZ589844 WVO589844:WVV589844 G655380:N655380 JC655380:JJ655380 SY655380:TF655380 ACU655380:ADB655380 AMQ655380:AMX655380 AWM655380:AWT655380 BGI655380:BGP655380 BQE655380:BQL655380 CAA655380:CAH655380 CJW655380:CKD655380 CTS655380:CTZ655380 DDO655380:DDV655380 DNK655380:DNR655380 DXG655380:DXN655380 EHC655380:EHJ655380 EQY655380:ERF655380 FAU655380:FBB655380 FKQ655380:FKX655380 FUM655380:FUT655380 GEI655380:GEP655380 GOE655380:GOL655380 GYA655380:GYH655380 HHW655380:HID655380 HRS655380:HRZ655380 IBO655380:IBV655380 ILK655380:ILR655380 IVG655380:IVN655380 JFC655380:JFJ655380 JOY655380:JPF655380 JYU655380:JZB655380 KIQ655380:KIX655380 KSM655380:KST655380 LCI655380:LCP655380 LME655380:LML655380 LWA655380:LWH655380 MFW655380:MGD655380 MPS655380:MPZ655380 MZO655380:MZV655380 NJK655380:NJR655380 NTG655380:NTN655380 ODC655380:ODJ655380 OMY655380:ONF655380 OWU655380:OXB655380 PGQ655380:PGX655380 PQM655380:PQT655380 QAI655380:QAP655380 QKE655380:QKL655380 QUA655380:QUH655380 RDW655380:RED655380 RNS655380:RNZ655380 RXO655380:RXV655380 SHK655380:SHR655380 SRG655380:SRN655380 TBC655380:TBJ655380 TKY655380:TLF655380 TUU655380:TVB655380 UEQ655380:UEX655380 UOM655380:UOT655380 UYI655380:UYP655380 VIE655380:VIL655380 VSA655380:VSH655380 WBW655380:WCD655380 WLS655380:WLZ655380 WVO655380:WVV655380 G720916:N720916 JC720916:JJ720916 SY720916:TF720916 ACU720916:ADB720916 AMQ720916:AMX720916 AWM720916:AWT720916 BGI720916:BGP720916 BQE720916:BQL720916 CAA720916:CAH720916 CJW720916:CKD720916 CTS720916:CTZ720916 DDO720916:DDV720916 DNK720916:DNR720916 DXG720916:DXN720916 EHC720916:EHJ720916 EQY720916:ERF720916 FAU720916:FBB720916 FKQ720916:FKX720916 FUM720916:FUT720916 GEI720916:GEP720916 GOE720916:GOL720916 GYA720916:GYH720916 HHW720916:HID720916 HRS720916:HRZ720916 IBO720916:IBV720916 ILK720916:ILR720916 IVG720916:IVN720916 JFC720916:JFJ720916 JOY720916:JPF720916 JYU720916:JZB720916 KIQ720916:KIX720916 KSM720916:KST720916 LCI720916:LCP720916 LME720916:LML720916 LWA720916:LWH720916 MFW720916:MGD720916 MPS720916:MPZ720916 MZO720916:MZV720916 NJK720916:NJR720916 NTG720916:NTN720916 ODC720916:ODJ720916 OMY720916:ONF720916 OWU720916:OXB720916 PGQ720916:PGX720916 PQM720916:PQT720916 QAI720916:QAP720916 QKE720916:QKL720916 QUA720916:QUH720916 RDW720916:RED720916 RNS720916:RNZ720916 RXO720916:RXV720916 SHK720916:SHR720916 SRG720916:SRN720916 TBC720916:TBJ720916 TKY720916:TLF720916 TUU720916:TVB720916 UEQ720916:UEX720916 UOM720916:UOT720916 UYI720916:UYP720916 VIE720916:VIL720916 VSA720916:VSH720916 WBW720916:WCD720916 WLS720916:WLZ720916 WVO720916:WVV720916 G786452:N786452 JC786452:JJ786452 SY786452:TF786452 ACU786452:ADB786452 AMQ786452:AMX786452 AWM786452:AWT786452 BGI786452:BGP786452 BQE786452:BQL786452 CAA786452:CAH786452 CJW786452:CKD786452 CTS786452:CTZ786452 DDO786452:DDV786452 DNK786452:DNR786452 DXG786452:DXN786452 EHC786452:EHJ786452 EQY786452:ERF786452 FAU786452:FBB786452 FKQ786452:FKX786452 FUM786452:FUT786452 GEI786452:GEP786452 GOE786452:GOL786452 GYA786452:GYH786452 HHW786452:HID786452 HRS786452:HRZ786452 IBO786452:IBV786452 ILK786452:ILR786452 IVG786452:IVN786452 JFC786452:JFJ786452 JOY786452:JPF786452 JYU786452:JZB786452 KIQ786452:KIX786452 KSM786452:KST786452 LCI786452:LCP786452 LME786452:LML786452 LWA786452:LWH786452 MFW786452:MGD786452 MPS786452:MPZ786452 MZO786452:MZV786452 NJK786452:NJR786452 NTG786452:NTN786452 ODC786452:ODJ786452 OMY786452:ONF786452 OWU786452:OXB786452 PGQ786452:PGX786452 PQM786452:PQT786452 QAI786452:QAP786452 QKE786452:QKL786452 QUA786452:QUH786452 RDW786452:RED786452 RNS786452:RNZ786452 RXO786452:RXV786452 SHK786452:SHR786452 SRG786452:SRN786452 TBC786452:TBJ786452 TKY786452:TLF786452 TUU786452:TVB786452 UEQ786452:UEX786452 UOM786452:UOT786452 UYI786452:UYP786452 VIE786452:VIL786452 VSA786452:VSH786452 WBW786452:WCD786452 WLS786452:WLZ786452 WVO786452:WVV786452 G851988:N851988 JC851988:JJ851988 SY851988:TF851988 ACU851988:ADB851988 AMQ851988:AMX851988 AWM851988:AWT851988 BGI851988:BGP851988 BQE851988:BQL851988 CAA851988:CAH851988 CJW851988:CKD851988 CTS851988:CTZ851988 DDO851988:DDV851988 DNK851988:DNR851988 DXG851988:DXN851988 EHC851988:EHJ851988 EQY851988:ERF851988 FAU851988:FBB851988 FKQ851988:FKX851988 FUM851988:FUT851988 GEI851988:GEP851988 GOE851988:GOL851988 GYA851988:GYH851988 HHW851988:HID851988 HRS851988:HRZ851988 IBO851988:IBV851988 ILK851988:ILR851988 IVG851988:IVN851988 JFC851988:JFJ851988 JOY851988:JPF851988 JYU851988:JZB851988 KIQ851988:KIX851988 KSM851988:KST851988 LCI851988:LCP851988 LME851988:LML851988 LWA851988:LWH851988 MFW851988:MGD851988 MPS851988:MPZ851988 MZO851988:MZV851988 NJK851988:NJR851988 NTG851988:NTN851988 ODC851988:ODJ851988 OMY851988:ONF851988 OWU851988:OXB851988 PGQ851988:PGX851988 PQM851988:PQT851988 QAI851988:QAP851988 QKE851988:QKL851988 QUA851988:QUH851988 RDW851988:RED851988 RNS851988:RNZ851988 RXO851988:RXV851988 SHK851988:SHR851988 SRG851988:SRN851988 TBC851988:TBJ851988 TKY851988:TLF851988 TUU851988:TVB851988 UEQ851988:UEX851988 UOM851988:UOT851988 UYI851988:UYP851988 VIE851988:VIL851988 VSA851988:VSH851988 WBW851988:WCD851988 WLS851988:WLZ851988 WVO851988:WVV851988 G917524:N917524 JC917524:JJ917524 SY917524:TF917524 ACU917524:ADB917524 AMQ917524:AMX917524 AWM917524:AWT917524 BGI917524:BGP917524 BQE917524:BQL917524 CAA917524:CAH917524 CJW917524:CKD917524 CTS917524:CTZ917524 DDO917524:DDV917524 DNK917524:DNR917524 DXG917524:DXN917524 EHC917524:EHJ917524 EQY917524:ERF917524 FAU917524:FBB917524 FKQ917524:FKX917524 FUM917524:FUT917524 GEI917524:GEP917524 GOE917524:GOL917524 GYA917524:GYH917524 HHW917524:HID917524 HRS917524:HRZ917524 IBO917524:IBV917524 ILK917524:ILR917524 IVG917524:IVN917524 JFC917524:JFJ917524 JOY917524:JPF917524 JYU917524:JZB917524 KIQ917524:KIX917524 KSM917524:KST917524 LCI917524:LCP917524 LME917524:LML917524 LWA917524:LWH917524 MFW917524:MGD917524 MPS917524:MPZ917524 MZO917524:MZV917524 NJK917524:NJR917524 NTG917524:NTN917524 ODC917524:ODJ917524 OMY917524:ONF917524 OWU917524:OXB917524 PGQ917524:PGX917524 PQM917524:PQT917524 QAI917524:QAP917524 QKE917524:QKL917524 QUA917524:QUH917524 RDW917524:RED917524 RNS917524:RNZ917524 RXO917524:RXV917524 SHK917524:SHR917524 SRG917524:SRN917524 TBC917524:TBJ917524 TKY917524:TLF917524 TUU917524:TVB917524 UEQ917524:UEX917524 UOM917524:UOT917524 UYI917524:UYP917524 VIE917524:VIL917524 VSA917524:VSH917524 WBW917524:WCD917524 WLS917524:WLZ917524 WVO917524:WVV917524 G983060:N983060 JC983060:JJ983060 SY983060:TF983060 ACU983060:ADB983060 AMQ983060:AMX983060 AWM983060:AWT983060 BGI983060:BGP983060 BQE983060:BQL983060 CAA983060:CAH983060 CJW983060:CKD983060 CTS983060:CTZ983060 DDO983060:DDV983060 DNK983060:DNR983060 DXG983060:DXN983060 EHC983060:EHJ983060 EQY983060:ERF983060 FAU983060:FBB983060 FKQ983060:FKX983060 FUM983060:FUT983060 GEI983060:GEP983060 GOE983060:GOL983060 GYA983060:GYH983060 HHW983060:HID983060 HRS983060:HRZ983060 IBO983060:IBV983060 ILK983060:ILR983060 IVG983060:IVN983060 JFC983060:JFJ983060 JOY983060:JPF983060 JYU983060:JZB983060 KIQ983060:KIX983060 KSM983060:KST983060 LCI983060:LCP983060 LME983060:LML983060 LWA983060:LWH983060 MFW983060:MGD983060 MPS983060:MPZ983060 MZO983060:MZV983060 NJK983060:NJR983060 NTG983060:NTN983060 ODC983060:ODJ983060 OMY983060:ONF983060 OWU983060:OXB983060 PGQ983060:PGX983060 PQM983060:PQT983060 QAI983060:QAP983060 QKE983060:QKL983060 QUA983060:QUH983060 RDW983060:RED983060 RNS983060:RNZ983060 RXO983060:RXV983060 SHK983060:SHR983060 SRG983060:SRN983060 TBC983060:TBJ983060 TKY983060:TLF983060 TUU983060:TVB983060 UEQ983060:UEX983060 UOM983060:UOT983060 UYI983060:UYP983060 VIE983060:VIL983060 VSA983060:VSH983060 WBW983060:WCD983060 WLS983060:WLZ983060 WVO983060:WVV983060">
      <formula1>0</formula1>
    </dataValidation>
  </dataValidations>
  <pageMargins left="0.59055118110236227" right="0.19685039370078741" top="0.39370078740157483" bottom="0.19685039370078741" header="0.19685039370078741" footer="0.23622047244094491"/>
  <pageSetup paperSize="9" fitToHeight="0" orientation="portrait" blackAndWhite="1" r:id="rId1"/>
  <headerFooter alignWithMargins="0">
    <oddHeader>&amp;R&amp;"Times New Roman,обычный"&amp;7Подготовлено с использованием системы "КонсультантПлюс"</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1"/>
  <sheetViews>
    <sheetView topLeftCell="A34" workbookViewId="0">
      <selection activeCell="R29" sqref="R29"/>
    </sheetView>
  </sheetViews>
  <sheetFormatPr defaultRowHeight="12.75"/>
  <sheetData>
    <row r="1" spans="1:14">
      <c r="A1" s="176"/>
      <c r="B1" s="202"/>
      <c r="C1" s="202"/>
      <c r="D1" s="202"/>
      <c r="E1" s="202"/>
      <c r="F1" s="202"/>
      <c r="G1" s="202"/>
      <c r="H1" s="202"/>
      <c r="I1" s="202"/>
      <c r="J1" s="593" t="s">
        <v>3409</v>
      </c>
      <c r="K1" s="593"/>
      <c r="L1" s="593"/>
      <c r="M1" s="593"/>
      <c r="N1" s="593"/>
    </row>
    <row r="2" spans="1:14">
      <c r="A2" s="202"/>
      <c r="B2" s="202"/>
      <c r="C2" s="202"/>
      <c r="D2" s="202"/>
      <c r="E2" s="202"/>
      <c r="F2" s="202"/>
      <c r="G2" s="202"/>
      <c r="H2" s="615" t="s">
        <v>3356</v>
      </c>
      <c r="I2" s="615"/>
      <c r="J2" s="615"/>
      <c r="K2" s="615"/>
      <c r="L2" s="615"/>
      <c r="M2" s="615"/>
      <c r="N2" s="615"/>
    </row>
    <row r="3" spans="1:14">
      <c r="A3" s="202"/>
      <c r="B3" s="202"/>
      <c r="C3" s="202"/>
      <c r="D3" s="202"/>
      <c r="E3" s="202"/>
      <c r="F3" s="202"/>
      <c r="G3" s="202"/>
      <c r="H3" s="202"/>
      <c r="I3" s="202"/>
      <c r="J3" s="488" t="s">
        <v>3355</v>
      </c>
      <c r="K3" s="676"/>
      <c r="L3" s="676"/>
      <c r="M3" s="676"/>
      <c r="N3" s="676"/>
    </row>
    <row r="4" spans="1:14">
      <c r="A4" s="202"/>
      <c r="B4" s="202"/>
      <c r="C4" s="202"/>
      <c r="D4" s="202"/>
      <c r="E4" s="202"/>
      <c r="F4" s="202"/>
      <c r="G4" s="202"/>
      <c r="H4" s="202"/>
      <c r="I4" s="202"/>
      <c r="J4" s="202"/>
      <c r="K4" s="202"/>
      <c r="L4" s="202"/>
      <c r="M4" s="202"/>
      <c r="N4" s="202"/>
    </row>
    <row r="5" spans="1:14" ht="14.25">
      <c r="A5" s="530" t="s">
        <v>3354</v>
      </c>
      <c r="B5" s="530"/>
      <c r="C5" s="530"/>
      <c r="D5" s="530"/>
      <c r="E5" s="530"/>
      <c r="F5" s="530"/>
      <c r="G5" s="530"/>
      <c r="H5" s="530"/>
      <c r="I5" s="530"/>
      <c r="J5" s="530"/>
      <c r="K5" s="530"/>
      <c r="L5" s="530"/>
      <c r="M5" s="530"/>
      <c r="N5" s="530"/>
    </row>
    <row r="6" spans="1:14" ht="14.25">
      <c r="A6" s="530" t="s">
        <v>3410</v>
      </c>
      <c r="B6" s="530"/>
      <c r="C6" s="530"/>
      <c r="D6" s="530"/>
      <c r="E6" s="530"/>
      <c r="F6" s="530"/>
      <c r="G6" s="530"/>
      <c r="H6" s="530"/>
      <c r="I6" s="530"/>
      <c r="J6" s="530"/>
      <c r="K6" s="530"/>
      <c r="L6" s="530"/>
      <c r="M6" s="530"/>
      <c r="N6" s="530"/>
    </row>
    <row r="7" spans="1:14" ht="14.25">
      <c r="A7" s="202"/>
      <c r="B7" s="202"/>
      <c r="C7" s="285" t="s">
        <v>3352</v>
      </c>
      <c r="D7" s="286" t="str">
        <f>Прил.2!D6</f>
        <v>январь</v>
      </c>
      <c r="E7" s="286" t="s">
        <v>3311</v>
      </c>
      <c r="F7" s="286" t="str">
        <f>Прил.2!F6</f>
        <v>декабрь</v>
      </c>
      <c r="G7" s="677">
        <f>Баланс!K5</f>
        <v>43373</v>
      </c>
      <c r="H7" s="677"/>
      <c r="I7" s="677"/>
      <c r="J7" s="202"/>
      <c r="K7" s="202"/>
      <c r="L7" s="202"/>
      <c r="M7" s="202"/>
      <c r="N7" s="202"/>
    </row>
    <row r="8" spans="1:14" ht="15">
      <c r="A8" s="130"/>
      <c r="B8" s="202"/>
      <c r="C8" s="202"/>
      <c r="D8" s="202"/>
      <c r="E8" s="202"/>
      <c r="F8" s="202"/>
      <c r="G8" s="202"/>
      <c r="H8" s="202"/>
      <c r="I8" s="202"/>
      <c r="J8" s="202"/>
      <c r="K8" s="202"/>
      <c r="L8" s="202"/>
      <c r="M8" s="202"/>
      <c r="N8" s="202"/>
    </row>
    <row r="9" spans="1:14">
      <c r="A9" s="534" t="s">
        <v>3249</v>
      </c>
      <c r="B9" s="535"/>
      <c r="C9" s="535"/>
      <c r="D9" s="278"/>
      <c r="E9" s="527" t="str">
        <f>Баланс!D21</f>
        <v>ОАО "Белбуд"</v>
      </c>
      <c r="F9" s="528"/>
      <c r="G9" s="528"/>
      <c r="H9" s="528"/>
      <c r="I9" s="528"/>
      <c r="J9" s="528"/>
      <c r="K9" s="528"/>
      <c r="L9" s="528"/>
      <c r="M9" s="528"/>
      <c r="N9" s="529"/>
    </row>
    <row r="10" spans="1:14">
      <c r="A10" s="534" t="s">
        <v>3247</v>
      </c>
      <c r="B10" s="535"/>
      <c r="C10" s="535"/>
      <c r="D10" s="278"/>
      <c r="E10" s="524">
        <f>Баланс!D22</f>
        <v>100794022</v>
      </c>
      <c r="F10" s="525"/>
      <c r="G10" s="525"/>
      <c r="H10" s="525"/>
      <c r="I10" s="525"/>
      <c r="J10" s="525"/>
      <c r="K10" s="525"/>
      <c r="L10" s="525"/>
      <c r="M10" s="525"/>
      <c r="N10" s="526"/>
    </row>
    <row r="11" spans="1:14">
      <c r="A11" s="534" t="s">
        <v>3246</v>
      </c>
      <c r="B11" s="535"/>
      <c r="C11" s="535"/>
      <c r="D11" s="278"/>
      <c r="E11" s="527">
        <f>Баланс!D23</f>
        <v>68200</v>
      </c>
      <c r="F11" s="528"/>
      <c r="G11" s="528"/>
      <c r="H11" s="528"/>
      <c r="I11" s="528"/>
      <c r="J11" s="528"/>
      <c r="K11" s="528"/>
      <c r="L11" s="528"/>
      <c r="M11" s="528"/>
      <c r="N11" s="529"/>
    </row>
    <row r="12" spans="1:14">
      <c r="A12" s="534" t="s">
        <v>3245</v>
      </c>
      <c r="B12" s="535"/>
      <c r="C12" s="535"/>
      <c r="D12" s="278"/>
      <c r="E12" s="527" t="str">
        <f>Баланс!D24</f>
        <v>частная</v>
      </c>
      <c r="F12" s="528"/>
      <c r="G12" s="528"/>
      <c r="H12" s="528"/>
      <c r="I12" s="528"/>
      <c r="J12" s="528"/>
      <c r="K12" s="528"/>
      <c r="L12" s="528"/>
      <c r="M12" s="528"/>
      <c r="N12" s="529"/>
    </row>
    <row r="13" spans="1:14">
      <c r="A13" s="534" t="s">
        <v>3243</v>
      </c>
      <c r="B13" s="535"/>
      <c r="C13" s="535"/>
      <c r="D13" s="278"/>
      <c r="E13" s="527" t="str">
        <f>Баланс!D25</f>
        <v>общее собрание акционеров</v>
      </c>
      <c r="F13" s="528"/>
      <c r="G13" s="528"/>
      <c r="H13" s="528"/>
      <c r="I13" s="528"/>
      <c r="J13" s="528"/>
      <c r="K13" s="528"/>
      <c r="L13" s="528"/>
      <c r="M13" s="528"/>
      <c r="N13" s="529"/>
    </row>
    <row r="14" spans="1:14">
      <c r="A14" s="534" t="s">
        <v>264</v>
      </c>
      <c r="B14" s="535"/>
      <c r="C14" s="535"/>
      <c r="D14" s="278"/>
      <c r="E14" s="527" t="str">
        <f>Баланс!D26</f>
        <v>тыс.рублей</v>
      </c>
      <c r="F14" s="528"/>
      <c r="G14" s="528"/>
      <c r="H14" s="528"/>
      <c r="I14" s="528"/>
      <c r="J14" s="528"/>
      <c r="K14" s="528"/>
      <c r="L14" s="528"/>
      <c r="M14" s="528"/>
      <c r="N14" s="529"/>
    </row>
    <row r="15" spans="1:14">
      <c r="A15" s="534" t="s">
        <v>3240</v>
      </c>
      <c r="B15" s="535"/>
      <c r="C15" s="535"/>
      <c r="D15" s="278"/>
      <c r="E15" s="527" t="str">
        <f>Баланс!D27</f>
        <v>220113 г.Минск ул.Восточная 133</v>
      </c>
      <c r="F15" s="528"/>
      <c r="G15" s="528"/>
      <c r="H15" s="528"/>
      <c r="I15" s="528"/>
      <c r="J15" s="528"/>
      <c r="K15" s="528"/>
      <c r="L15" s="528"/>
      <c r="M15" s="528"/>
      <c r="N15" s="529"/>
    </row>
    <row r="16" spans="1:14" ht="15">
      <c r="A16" s="130"/>
      <c r="B16" s="130"/>
      <c r="C16" s="130"/>
      <c r="D16" s="130"/>
      <c r="E16" s="130"/>
      <c r="F16" s="130"/>
      <c r="G16" s="130"/>
      <c r="H16" s="130"/>
      <c r="I16" s="130"/>
      <c r="J16" s="202"/>
      <c r="K16" s="202"/>
      <c r="L16" s="202"/>
      <c r="M16" s="202"/>
      <c r="N16" s="202"/>
    </row>
    <row r="17" spans="1:14">
      <c r="A17" s="578" t="s">
        <v>3278</v>
      </c>
      <c r="B17" s="579"/>
      <c r="C17" s="579"/>
      <c r="D17" s="579"/>
      <c r="E17" s="580"/>
      <c r="F17" s="654" t="s">
        <v>9</v>
      </c>
      <c r="G17" s="287" t="s">
        <v>3375</v>
      </c>
      <c r="H17" s="288" t="str">
        <f>D7</f>
        <v>январь</v>
      </c>
      <c r="I17" s="289" t="s">
        <v>3311</v>
      </c>
      <c r="J17" s="288" t="str">
        <f>F7</f>
        <v>декабрь</v>
      </c>
      <c r="K17" s="287" t="s">
        <v>3375</v>
      </c>
      <c r="L17" s="288" t="str">
        <f>D7</f>
        <v>январь</v>
      </c>
      <c r="M17" s="288" t="s">
        <v>3311</v>
      </c>
      <c r="N17" s="290" t="str">
        <f>F7</f>
        <v>декабрь</v>
      </c>
    </row>
    <row r="18" spans="1:14">
      <c r="A18" s="581"/>
      <c r="B18" s="582"/>
      <c r="C18" s="582"/>
      <c r="D18" s="582"/>
      <c r="E18" s="583"/>
      <c r="F18" s="655"/>
      <c r="G18" s="673">
        <f>G7</f>
        <v>43373</v>
      </c>
      <c r="H18" s="582"/>
      <c r="I18" s="582"/>
      <c r="J18" s="582"/>
      <c r="K18" s="673">
        <f>DATE(YEAR(G18),MONTH(0),DAY(0))</f>
        <v>43100</v>
      </c>
      <c r="L18" s="674"/>
      <c r="M18" s="674"/>
      <c r="N18" s="675"/>
    </row>
    <row r="19" spans="1:14">
      <c r="A19" s="395">
        <v>1</v>
      </c>
      <c r="B19" s="396"/>
      <c r="C19" s="396"/>
      <c r="D19" s="396"/>
      <c r="E19" s="397"/>
      <c r="F19" s="262">
        <v>2</v>
      </c>
      <c r="G19" s="668">
        <v>3</v>
      </c>
      <c r="H19" s="669"/>
      <c r="I19" s="669"/>
      <c r="J19" s="669"/>
      <c r="K19" s="587">
        <v>4</v>
      </c>
      <c r="L19" s="588"/>
      <c r="M19" s="588"/>
      <c r="N19" s="589"/>
    </row>
    <row r="20" spans="1:14">
      <c r="A20" s="670" t="s">
        <v>3411</v>
      </c>
      <c r="B20" s="671"/>
      <c r="C20" s="671"/>
      <c r="D20" s="671"/>
      <c r="E20" s="671"/>
      <c r="F20" s="671"/>
      <c r="G20" s="671"/>
      <c r="H20" s="671"/>
      <c r="I20" s="671"/>
      <c r="J20" s="671"/>
      <c r="K20" s="671"/>
      <c r="L20" s="671"/>
      <c r="M20" s="671"/>
      <c r="N20" s="672"/>
    </row>
    <row r="21" spans="1:14">
      <c r="A21" s="639" t="s">
        <v>3412</v>
      </c>
      <c r="B21" s="639"/>
      <c r="C21" s="639"/>
      <c r="D21" s="639"/>
      <c r="E21" s="639"/>
      <c r="F21" s="156" t="s">
        <v>3348</v>
      </c>
      <c r="G21" s="590">
        <v>364</v>
      </c>
      <c r="H21" s="591"/>
      <c r="I21" s="591"/>
      <c r="J21" s="592"/>
      <c r="K21" s="590">
        <v>276</v>
      </c>
      <c r="L21" s="591"/>
      <c r="M21" s="591"/>
      <c r="N21" s="592"/>
    </row>
    <row r="22" spans="1:14">
      <c r="A22" s="640" t="s">
        <v>3295</v>
      </c>
      <c r="B22" s="640"/>
      <c r="C22" s="640"/>
      <c r="D22" s="640"/>
      <c r="E22" s="640"/>
      <c r="F22" s="272"/>
      <c r="G22" s="641"/>
      <c r="H22" s="642"/>
      <c r="I22" s="642"/>
      <c r="J22" s="643"/>
      <c r="K22" s="641"/>
      <c r="L22" s="642"/>
      <c r="M22" s="642"/>
      <c r="N22" s="643"/>
    </row>
    <row r="23" spans="1:14">
      <c r="A23" s="644" t="s">
        <v>3413</v>
      </c>
      <c r="B23" s="644"/>
      <c r="C23" s="644"/>
      <c r="D23" s="644"/>
      <c r="E23" s="644"/>
      <c r="F23" s="270" t="s">
        <v>2958</v>
      </c>
      <c r="G23" s="651">
        <v>347</v>
      </c>
      <c r="H23" s="652"/>
      <c r="I23" s="652"/>
      <c r="J23" s="653"/>
      <c r="K23" s="651">
        <v>267</v>
      </c>
      <c r="L23" s="652"/>
      <c r="M23" s="652"/>
      <c r="N23" s="653"/>
    </row>
    <row r="24" spans="1:14">
      <c r="A24" s="638" t="s">
        <v>3414</v>
      </c>
      <c r="B24" s="638"/>
      <c r="C24" s="638"/>
      <c r="D24" s="638"/>
      <c r="E24" s="638"/>
      <c r="F24" s="156" t="s">
        <v>2962</v>
      </c>
      <c r="G24" s="575">
        <v>15</v>
      </c>
      <c r="H24" s="576"/>
      <c r="I24" s="576"/>
      <c r="J24" s="577"/>
      <c r="K24" s="575">
        <v>0</v>
      </c>
      <c r="L24" s="576"/>
      <c r="M24" s="576"/>
      <c r="N24" s="577"/>
    </row>
    <row r="25" spans="1:14">
      <c r="A25" s="638" t="s">
        <v>3415</v>
      </c>
      <c r="B25" s="638"/>
      <c r="C25" s="638"/>
      <c r="D25" s="638"/>
      <c r="E25" s="638"/>
      <c r="F25" s="156" t="s">
        <v>2965</v>
      </c>
      <c r="G25" s="575">
        <v>0</v>
      </c>
      <c r="H25" s="576"/>
      <c r="I25" s="576"/>
      <c r="J25" s="577"/>
      <c r="K25" s="575">
        <v>0</v>
      </c>
      <c r="L25" s="576"/>
      <c r="M25" s="576"/>
      <c r="N25" s="577"/>
    </row>
    <row r="26" spans="1:14">
      <c r="A26" s="638" t="s">
        <v>3416</v>
      </c>
      <c r="B26" s="638"/>
      <c r="C26" s="638"/>
      <c r="D26" s="638"/>
      <c r="E26" s="638"/>
      <c r="F26" s="156" t="s">
        <v>2969</v>
      </c>
      <c r="G26" s="575">
        <v>2</v>
      </c>
      <c r="H26" s="576"/>
      <c r="I26" s="576"/>
      <c r="J26" s="577"/>
      <c r="K26" s="575">
        <v>9</v>
      </c>
      <c r="L26" s="576"/>
      <c r="M26" s="576"/>
      <c r="N26" s="577"/>
    </row>
    <row r="27" spans="1:14">
      <c r="A27" s="639" t="s">
        <v>3417</v>
      </c>
      <c r="B27" s="639"/>
      <c r="C27" s="639"/>
      <c r="D27" s="639"/>
      <c r="E27" s="639"/>
      <c r="F27" s="156" t="s">
        <v>3346</v>
      </c>
      <c r="G27" s="645">
        <v>625</v>
      </c>
      <c r="H27" s="646"/>
      <c r="I27" s="646"/>
      <c r="J27" s="647"/>
      <c r="K27" s="645">
        <v>617</v>
      </c>
      <c r="L27" s="646"/>
      <c r="M27" s="646"/>
      <c r="N27" s="647"/>
    </row>
    <row r="28" spans="1:14">
      <c r="A28" s="640" t="s">
        <v>3295</v>
      </c>
      <c r="B28" s="640"/>
      <c r="C28" s="640"/>
      <c r="D28" s="640"/>
      <c r="E28" s="640"/>
      <c r="F28" s="291"/>
      <c r="G28" s="659"/>
      <c r="H28" s="660"/>
      <c r="I28" s="660"/>
      <c r="J28" s="661"/>
      <c r="K28" s="659"/>
      <c r="L28" s="660"/>
      <c r="M28" s="660"/>
      <c r="N28" s="661"/>
    </row>
    <row r="29" spans="1:14">
      <c r="A29" s="644" t="s">
        <v>3418</v>
      </c>
      <c r="B29" s="644"/>
      <c r="C29" s="644"/>
      <c r="D29" s="644"/>
      <c r="E29" s="644"/>
      <c r="F29" s="292" t="s">
        <v>2974</v>
      </c>
      <c r="G29" s="605">
        <v>211</v>
      </c>
      <c r="H29" s="606"/>
      <c r="I29" s="606"/>
      <c r="J29" s="607"/>
      <c r="K29" s="605">
        <v>199</v>
      </c>
      <c r="L29" s="606"/>
      <c r="M29" s="606"/>
      <c r="N29" s="607"/>
    </row>
    <row r="30" spans="1:14">
      <c r="A30" s="638" t="s">
        <v>3419</v>
      </c>
      <c r="B30" s="638"/>
      <c r="C30" s="638"/>
      <c r="D30" s="638"/>
      <c r="E30" s="638"/>
      <c r="F30" s="156" t="s">
        <v>861</v>
      </c>
      <c r="G30" s="584">
        <v>110</v>
      </c>
      <c r="H30" s="585"/>
      <c r="I30" s="585"/>
      <c r="J30" s="586"/>
      <c r="K30" s="584">
        <v>127</v>
      </c>
      <c r="L30" s="585"/>
      <c r="M30" s="585"/>
      <c r="N30" s="586"/>
    </row>
    <row r="31" spans="1:14">
      <c r="A31" s="638" t="s">
        <v>3420</v>
      </c>
      <c r="B31" s="638"/>
      <c r="C31" s="638"/>
      <c r="D31" s="638"/>
      <c r="E31" s="638"/>
      <c r="F31" s="156" t="s">
        <v>3421</v>
      </c>
      <c r="G31" s="584">
        <v>202</v>
      </c>
      <c r="H31" s="585"/>
      <c r="I31" s="585"/>
      <c r="J31" s="586"/>
      <c r="K31" s="584">
        <v>176</v>
      </c>
      <c r="L31" s="585"/>
      <c r="M31" s="585"/>
      <c r="N31" s="586"/>
    </row>
    <row r="32" spans="1:14">
      <c r="A32" s="638" t="s">
        <v>3422</v>
      </c>
      <c r="B32" s="638"/>
      <c r="C32" s="638"/>
      <c r="D32" s="638"/>
      <c r="E32" s="638"/>
      <c r="F32" s="156" t="s">
        <v>3423</v>
      </c>
      <c r="G32" s="584">
        <v>102</v>
      </c>
      <c r="H32" s="585"/>
      <c r="I32" s="585"/>
      <c r="J32" s="586"/>
      <c r="K32" s="584">
        <v>115</v>
      </c>
      <c r="L32" s="585"/>
      <c r="M32" s="585"/>
      <c r="N32" s="586"/>
    </row>
    <row r="33" spans="1:14">
      <c r="A33" s="639" t="s">
        <v>3424</v>
      </c>
      <c r="B33" s="639"/>
      <c r="C33" s="639"/>
      <c r="D33" s="639"/>
      <c r="E33" s="639"/>
      <c r="F33" s="156" t="s">
        <v>3345</v>
      </c>
      <c r="G33" s="590">
        <f>G21-G27</f>
        <v>-261</v>
      </c>
      <c r="H33" s="591"/>
      <c r="I33" s="591"/>
      <c r="J33" s="592"/>
      <c r="K33" s="590">
        <f>K21-K27</f>
        <v>-341</v>
      </c>
      <c r="L33" s="591"/>
      <c r="M33" s="591"/>
      <c r="N33" s="592"/>
    </row>
    <row r="34" spans="1:14">
      <c r="A34" s="665" t="s">
        <v>3425</v>
      </c>
      <c r="B34" s="666"/>
      <c r="C34" s="666"/>
      <c r="D34" s="666"/>
      <c r="E34" s="666"/>
      <c r="F34" s="666"/>
      <c r="G34" s="666"/>
      <c r="H34" s="666"/>
      <c r="I34" s="666"/>
      <c r="J34" s="666"/>
      <c r="K34" s="666"/>
      <c r="L34" s="666"/>
      <c r="M34" s="666"/>
      <c r="N34" s="667"/>
    </row>
    <row r="35" spans="1:14">
      <c r="A35" s="639" t="s">
        <v>3412</v>
      </c>
      <c r="B35" s="639"/>
      <c r="C35" s="639"/>
      <c r="D35" s="639"/>
      <c r="E35" s="639"/>
      <c r="F35" s="156" t="s">
        <v>3344</v>
      </c>
      <c r="G35" s="590">
        <v>553</v>
      </c>
      <c r="H35" s="591"/>
      <c r="I35" s="591"/>
      <c r="J35" s="592"/>
      <c r="K35" s="590">
        <v>390</v>
      </c>
      <c r="L35" s="591"/>
      <c r="M35" s="591"/>
      <c r="N35" s="592"/>
    </row>
    <row r="36" spans="1:14">
      <c r="A36" s="640" t="s">
        <v>3295</v>
      </c>
      <c r="B36" s="640"/>
      <c r="C36" s="640"/>
      <c r="D36" s="640"/>
      <c r="E36" s="640"/>
      <c r="F36" s="293"/>
      <c r="G36" s="659"/>
      <c r="H36" s="660"/>
      <c r="I36" s="660"/>
      <c r="J36" s="661"/>
      <c r="K36" s="659"/>
      <c r="L36" s="660"/>
      <c r="M36" s="660"/>
      <c r="N36" s="661"/>
    </row>
    <row r="37" spans="1:14">
      <c r="A37" s="644" t="s">
        <v>3426</v>
      </c>
      <c r="B37" s="644"/>
      <c r="C37" s="644"/>
      <c r="D37" s="644"/>
      <c r="E37" s="644"/>
      <c r="F37" s="292" t="s">
        <v>869</v>
      </c>
      <c r="G37" s="651">
        <v>548</v>
      </c>
      <c r="H37" s="652"/>
      <c r="I37" s="652"/>
      <c r="J37" s="653"/>
      <c r="K37" s="651">
        <v>335</v>
      </c>
      <c r="L37" s="652"/>
      <c r="M37" s="652"/>
      <c r="N37" s="653"/>
    </row>
    <row r="38" spans="1:14">
      <c r="A38" s="638" t="s">
        <v>3427</v>
      </c>
      <c r="B38" s="638"/>
      <c r="C38" s="638"/>
      <c r="D38" s="638"/>
      <c r="E38" s="638"/>
      <c r="F38" s="156" t="s">
        <v>873</v>
      </c>
      <c r="G38" s="575">
        <v>1</v>
      </c>
      <c r="H38" s="576"/>
      <c r="I38" s="576"/>
      <c r="J38" s="577"/>
      <c r="K38" s="575">
        <v>7</v>
      </c>
      <c r="L38" s="576"/>
      <c r="M38" s="576"/>
      <c r="N38" s="577"/>
    </row>
    <row r="39" spans="1:14">
      <c r="A39" s="638" t="s">
        <v>3389</v>
      </c>
      <c r="B39" s="638"/>
      <c r="C39" s="638"/>
      <c r="D39" s="638"/>
      <c r="E39" s="638"/>
      <c r="F39" s="156" t="s">
        <v>3343</v>
      </c>
      <c r="G39" s="575"/>
      <c r="H39" s="576"/>
      <c r="I39" s="576"/>
      <c r="J39" s="577"/>
      <c r="K39" s="575">
        <v>45</v>
      </c>
      <c r="L39" s="576"/>
      <c r="M39" s="576"/>
      <c r="N39" s="577"/>
    </row>
    <row r="40" spans="1:14">
      <c r="A40" s="638" t="s">
        <v>3428</v>
      </c>
      <c r="B40" s="638"/>
      <c r="C40" s="638"/>
      <c r="D40" s="638"/>
      <c r="E40" s="638"/>
      <c r="F40" s="156" t="s">
        <v>3342</v>
      </c>
      <c r="G40" s="575">
        <v>4</v>
      </c>
      <c r="H40" s="576"/>
      <c r="I40" s="576"/>
      <c r="J40" s="577"/>
      <c r="K40" s="575">
        <v>3</v>
      </c>
      <c r="L40" s="576"/>
      <c r="M40" s="576"/>
      <c r="N40" s="577"/>
    </row>
    <row r="41" spans="1:14">
      <c r="A41" s="638" t="s">
        <v>3416</v>
      </c>
      <c r="B41" s="638"/>
      <c r="C41" s="638"/>
      <c r="D41" s="638"/>
      <c r="E41" s="638"/>
      <c r="F41" s="156" t="s">
        <v>3340</v>
      </c>
      <c r="G41" s="575">
        <v>0</v>
      </c>
      <c r="H41" s="576"/>
      <c r="I41" s="576"/>
      <c r="J41" s="577"/>
      <c r="K41" s="575">
        <v>0</v>
      </c>
      <c r="L41" s="576"/>
      <c r="M41" s="576"/>
      <c r="N41" s="577"/>
    </row>
    <row r="42" spans="1:14">
      <c r="A42" s="639" t="s">
        <v>3417</v>
      </c>
      <c r="B42" s="639"/>
      <c r="C42" s="639"/>
      <c r="D42" s="639"/>
      <c r="E42" s="639"/>
      <c r="F42" s="156" t="s">
        <v>3335</v>
      </c>
      <c r="G42" s="645">
        <v>7</v>
      </c>
      <c r="H42" s="646"/>
      <c r="I42" s="646"/>
      <c r="J42" s="647"/>
      <c r="K42" s="645"/>
      <c r="L42" s="646"/>
      <c r="M42" s="646"/>
      <c r="N42" s="647"/>
    </row>
    <row r="43" spans="1:14">
      <c r="A43" s="640" t="s">
        <v>3295</v>
      </c>
      <c r="B43" s="640"/>
      <c r="C43" s="640"/>
      <c r="D43" s="640"/>
      <c r="E43" s="640"/>
      <c r="F43" s="291"/>
      <c r="G43" s="659"/>
      <c r="H43" s="660"/>
      <c r="I43" s="660"/>
      <c r="J43" s="661"/>
      <c r="K43" s="659"/>
      <c r="L43" s="660"/>
      <c r="M43" s="660"/>
      <c r="N43" s="661"/>
    </row>
    <row r="44" spans="1:14">
      <c r="A44" s="644" t="s">
        <v>3429</v>
      </c>
      <c r="B44" s="644"/>
      <c r="C44" s="644"/>
      <c r="D44" s="644"/>
      <c r="E44" s="644"/>
      <c r="F44" s="292" t="s">
        <v>879</v>
      </c>
      <c r="G44" s="662">
        <v>0</v>
      </c>
      <c r="H44" s="663"/>
      <c r="I44" s="663"/>
      <c r="J44" s="664"/>
      <c r="K44" s="662">
        <v>0</v>
      </c>
      <c r="L44" s="663"/>
      <c r="M44" s="663"/>
      <c r="N44" s="664"/>
    </row>
    <row r="45" spans="1:14">
      <c r="A45" s="638" t="s">
        <v>3430</v>
      </c>
      <c r="B45" s="638"/>
      <c r="C45" s="638"/>
      <c r="D45" s="638"/>
      <c r="E45" s="638"/>
      <c r="F45" s="156" t="s">
        <v>883</v>
      </c>
      <c r="G45" s="584">
        <v>4</v>
      </c>
      <c r="H45" s="585"/>
      <c r="I45" s="585"/>
      <c r="J45" s="586"/>
      <c r="K45" s="584"/>
      <c r="L45" s="585"/>
      <c r="M45" s="585"/>
      <c r="N45" s="586"/>
    </row>
    <row r="46" spans="1:14">
      <c r="A46" s="638" t="s">
        <v>3431</v>
      </c>
      <c r="B46" s="638"/>
      <c r="C46" s="638"/>
      <c r="D46" s="638"/>
      <c r="E46" s="638"/>
      <c r="F46" s="156" t="s">
        <v>3333</v>
      </c>
      <c r="G46" s="584">
        <v>0</v>
      </c>
      <c r="H46" s="585"/>
      <c r="I46" s="585"/>
      <c r="J46" s="586"/>
      <c r="K46" s="584">
        <v>0</v>
      </c>
      <c r="L46" s="585"/>
      <c r="M46" s="585"/>
      <c r="N46" s="586"/>
    </row>
    <row r="47" spans="1:14">
      <c r="A47" s="638" t="s">
        <v>3432</v>
      </c>
      <c r="B47" s="638"/>
      <c r="C47" s="638"/>
      <c r="D47" s="638"/>
      <c r="E47" s="638"/>
      <c r="F47" s="156" t="s">
        <v>3332</v>
      </c>
      <c r="G47" s="584">
        <v>3</v>
      </c>
      <c r="H47" s="585"/>
      <c r="I47" s="585"/>
      <c r="J47" s="586"/>
      <c r="K47" s="584">
        <v>0</v>
      </c>
      <c r="L47" s="585"/>
      <c r="M47" s="585"/>
      <c r="N47" s="586"/>
    </row>
    <row r="48" spans="1:14">
      <c r="A48" s="639" t="s">
        <v>3433</v>
      </c>
      <c r="B48" s="639"/>
      <c r="C48" s="639"/>
      <c r="D48" s="639"/>
      <c r="E48" s="639"/>
      <c r="F48" s="156" t="s">
        <v>3324</v>
      </c>
      <c r="G48" s="590">
        <f>G35-G42</f>
        <v>546</v>
      </c>
      <c r="H48" s="591"/>
      <c r="I48" s="591"/>
      <c r="J48" s="592"/>
      <c r="K48" s="590">
        <f>K35-K42</f>
        <v>390</v>
      </c>
      <c r="L48" s="591"/>
      <c r="M48" s="591"/>
      <c r="N48" s="592"/>
    </row>
    <row r="49" spans="1:14">
      <c r="A49" s="294"/>
      <c r="B49" s="294"/>
      <c r="C49" s="294"/>
      <c r="D49" s="294"/>
      <c r="E49" s="294"/>
      <c r="F49" s="295"/>
      <c r="G49" s="295"/>
      <c r="H49" s="295"/>
      <c r="I49" s="295"/>
      <c r="J49" s="296"/>
      <c r="K49" s="296"/>
      <c r="L49" s="296"/>
      <c r="M49" s="296"/>
      <c r="N49" s="296"/>
    </row>
    <row r="50" spans="1:14">
      <c r="A50" s="578" t="s">
        <v>3278</v>
      </c>
      <c r="B50" s="579"/>
      <c r="C50" s="579"/>
      <c r="D50" s="579"/>
      <c r="E50" s="580"/>
      <c r="F50" s="654" t="s">
        <v>9</v>
      </c>
      <c r="G50" s="297" t="s">
        <v>3375</v>
      </c>
      <c r="H50" s="298" t="str">
        <f>H17</f>
        <v>январь</v>
      </c>
      <c r="I50" s="299" t="s">
        <v>3311</v>
      </c>
      <c r="J50" s="300" t="str">
        <f>J17</f>
        <v>декабрь</v>
      </c>
      <c r="K50" s="297" t="s">
        <v>3375</v>
      </c>
      <c r="L50" s="298" t="str">
        <f>L17</f>
        <v>январь</v>
      </c>
      <c r="M50" s="299" t="s">
        <v>3311</v>
      </c>
      <c r="N50" s="301" t="str">
        <f>N17</f>
        <v>декабрь</v>
      </c>
    </row>
    <row r="51" spans="1:14">
      <c r="A51" s="581"/>
      <c r="B51" s="582"/>
      <c r="C51" s="582"/>
      <c r="D51" s="582"/>
      <c r="E51" s="583"/>
      <c r="F51" s="655"/>
      <c r="G51" s="656">
        <f>G18</f>
        <v>43373</v>
      </c>
      <c r="H51" s="657"/>
      <c r="I51" s="657"/>
      <c r="J51" s="658"/>
      <c r="K51" s="656">
        <f>K18</f>
        <v>43100</v>
      </c>
      <c r="L51" s="657"/>
      <c r="M51" s="657"/>
      <c r="N51" s="658"/>
    </row>
    <row r="52" spans="1:14">
      <c r="A52" s="395">
        <v>1</v>
      </c>
      <c r="B52" s="396"/>
      <c r="C52" s="396"/>
      <c r="D52" s="396"/>
      <c r="E52" s="397"/>
      <c r="F52" s="262">
        <v>2</v>
      </c>
      <c r="G52" s="581">
        <v>3</v>
      </c>
      <c r="H52" s="582"/>
      <c r="I52" s="582"/>
      <c r="J52" s="583"/>
      <c r="K52" s="581">
        <v>4</v>
      </c>
      <c r="L52" s="582"/>
      <c r="M52" s="582"/>
      <c r="N52" s="583"/>
    </row>
    <row r="53" spans="1:14">
      <c r="A53" s="417" t="s">
        <v>3434</v>
      </c>
      <c r="B53" s="418"/>
      <c r="C53" s="418"/>
      <c r="D53" s="418"/>
      <c r="E53" s="418"/>
      <c r="F53" s="418"/>
      <c r="G53" s="418"/>
      <c r="H53" s="418"/>
      <c r="I53" s="418"/>
      <c r="J53" s="418"/>
      <c r="K53" s="418"/>
      <c r="L53" s="418"/>
      <c r="M53" s="418"/>
      <c r="N53" s="419"/>
    </row>
    <row r="54" spans="1:14">
      <c r="A54" s="639" t="s">
        <v>3435</v>
      </c>
      <c r="B54" s="639"/>
      <c r="C54" s="639"/>
      <c r="D54" s="639"/>
      <c r="E54" s="639"/>
      <c r="F54" s="156" t="s">
        <v>3323</v>
      </c>
      <c r="G54" s="590">
        <f>SUM(G55:J59)</f>
        <v>0</v>
      </c>
      <c r="H54" s="591"/>
      <c r="I54" s="591"/>
      <c r="J54" s="592"/>
      <c r="K54" s="590">
        <f>SUM(K55:N59)</f>
        <v>0</v>
      </c>
      <c r="L54" s="591"/>
      <c r="M54" s="591"/>
      <c r="N54" s="592"/>
    </row>
    <row r="55" spans="1:14">
      <c r="A55" s="640" t="s">
        <v>3295</v>
      </c>
      <c r="B55" s="640"/>
      <c r="C55" s="640"/>
      <c r="D55" s="640"/>
      <c r="E55" s="640"/>
      <c r="F55" s="272"/>
      <c r="G55" s="648">
        <v>0</v>
      </c>
      <c r="H55" s="649"/>
      <c r="I55" s="649"/>
      <c r="J55" s="650"/>
      <c r="K55" s="648">
        <v>0</v>
      </c>
      <c r="L55" s="649"/>
      <c r="M55" s="649"/>
      <c r="N55" s="650"/>
    </row>
    <row r="56" spans="1:14">
      <c r="A56" s="644" t="s">
        <v>3436</v>
      </c>
      <c r="B56" s="644"/>
      <c r="C56" s="644"/>
      <c r="D56" s="644"/>
      <c r="E56" s="644"/>
      <c r="F56" s="270" t="s">
        <v>901</v>
      </c>
      <c r="G56" s="651"/>
      <c r="H56" s="652"/>
      <c r="I56" s="652"/>
      <c r="J56" s="653"/>
      <c r="K56" s="651"/>
      <c r="L56" s="652"/>
      <c r="M56" s="652"/>
      <c r="N56" s="653"/>
    </row>
    <row r="57" spans="1:14">
      <c r="A57" s="638" t="s">
        <v>3437</v>
      </c>
      <c r="B57" s="638"/>
      <c r="C57" s="638"/>
      <c r="D57" s="638"/>
      <c r="E57" s="638"/>
      <c r="F57" s="156" t="s">
        <v>3438</v>
      </c>
      <c r="G57" s="575">
        <v>0</v>
      </c>
      <c r="H57" s="576"/>
      <c r="I57" s="576"/>
      <c r="J57" s="577"/>
      <c r="K57" s="575">
        <v>0</v>
      </c>
      <c r="L57" s="576"/>
      <c r="M57" s="576"/>
      <c r="N57" s="577"/>
    </row>
    <row r="58" spans="1:14">
      <c r="A58" s="638" t="s">
        <v>3302</v>
      </c>
      <c r="B58" s="638"/>
      <c r="C58" s="638"/>
      <c r="D58" s="638"/>
      <c r="E58" s="638"/>
      <c r="F58" s="156" t="s">
        <v>3439</v>
      </c>
      <c r="G58" s="575">
        <v>0</v>
      </c>
      <c r="H58" s="576"/>
      <c r="I58" s="576"/>
      <c r="J58" s="577"/>
      <c r="K58" s="575">
        <v>0</v>
      </c>
      <c r="L58" s="576"/>
      <c r="M58" s="576"/>
      <c r="N58" s="577"/>
    </row>
    <row r="59" spans="1:14">
      <c r="A59" s="638" t="s">
        <v>3440</v>
      </c>
      <c r="B59" s="638"/>
      <c r="C59" s="638"/>
      <c r="D59" s="638"/>
      <c r="E59" s="638"/>
      <c r="F59" s="156" t="s">
        <v>3441</v>
      </c>
      <c r="G59" s="575">
        <v>0</v>
      </c>
      <c r="H59" s="576"/>
      <c r="I59" s="576"/>
      <c r="J59" s="577"/>
      <c r="K59" s="572">
        <v>0</v>
      </c>
      <c r="L59" s="573"/>
      <c r="M59" s="573"/>
      <c r="N59" s="574"/>
    </row>
    <row r="60" spans="1:14">
      <c r="A60" s="639" t="s">
        <v>3442</v>
      </c>
      <c r="B60" s="639"/>
      <c r="C60" s="639"/>
      <c r="D60" s="639"/>
      <c r="E60" s="639"/>
      <c r="F60" s="156" t="s">
        <v>3322</v>
      </c>
      <c r="G60" s="645">
        <v>263</v>
      </c>
      <c r="H60" s="646"/>
      <c r="I60" s="646"/>
      <c r="J60" s="647"/>
      <c r="K60" s="645">
        <v>69</v>
      </c>
      <c r="L60" s="646"/>
      <c r="M60" s="646"/>
      <c r="N60" s="647"/>
    </row>
    <row r="61" spans="1:14">
      <c r="A61" s="640" t="s">
        <v>3295</v>
      </c>
      <c r="B61" s="640"/>
      <c r="C61" s="640"/>
      <c r="D61" s="640"/>
      <c r="E61" s="640"/>
      <c r="F61" s="272"/>
      <c r="G61" s="641"/>
      <c r="H61" s="642"/>
      <c r="I61" s="642"/>
      <c r="J61" s="642"/>
      <c r="K61" s="641"/>
      <c r="L61" s="642"/>
      <c r="M61" s="642"/>
      <c r="N61" s="643"/>
    </row>
    <row r="62" spans="1:14">
      <c r="A62" s="644" t="s">
        <v>3443</v>
      </c>
      <c r="B62" s="644"/>
      <c r="C62" s="644"/>
      <c r="D62" s="644"/>
      <c r="E62" s="644"/>
      <c r="F62" s="270" t="s">
        <v>927</v>
      </c>
      <c r="G62" s="605">
        <v>0</v>
      </c>
      <c r="H62" s="606"/>
      <c r="I62" s="606"/>
      <c r="J62" s="606"/>
      <c r="K62" s="605">
        <v>0</v>
      </c>
      <c r="L62" s="606"/>
      <c r="M62" s="606"/>
      <c r="N62" s="607"/>
    </row>
    <row r="63" spans="1:14">
      <c r="A63" s="638" t="s">
        <v>3444</v>
      </c>
      <c r="B63" s="638"/>
      <c r="C63" s="638"/>
      <c r="D63" s="638"/>
      <c r="E63" s="638"/>
      <c r="F63" s="156" t="s">
        <v>3445</v>
      </c>
      <c r="G63" s="584">
        <v>263</v>
      </c>
      <c r="H63" s="585"/>
      <c r="I63" s="585"/>
      <c r="J63" s="586"/>
      <c r="K63" s="605">
        <v>69</v>
      </c>
      <c r="L63" s="606"/>
      <c r="M63" s="606"/>
      <c r="N63" s="607"/>
    </row>
    <row r="64" spans="1:14">
      <c r="A64" s="638" t="s">
        <v>3446</v>
      </c>
      <c r="B64" s="638"/>
      <c r="C64" s="638"/>
      <c r="D64" s="638"/>
      <c r="E64" s="638"/>
      <c r="F64" s="156" t="s">
        <v>3447</v>
      </c>
      <c r="G64" s="584">
        <v>0</v>
      </c>
      <c r="H64" s="585"/>
      <c r="I64" s="585"/>
      <c r="J64" s="586"/>
      <c r="K64" s="605">
        <v>0</v>
      </c>
      <c r="L64" s="606"/>
      <c r="M64" s="606"/>
      <c r="N64" s="607"/>
    </row>
    <row r="65" spans="1:14">
      <c r="A65" s="638" t="s">
        <v>3448</v>
      </c>
      <c r="B65" s="638"/>
      <c r="C65" s="638"/>
      <c r="D65" s="638"/>
      <c r="E65" s="638"/>
      <c r="F65" s="156" t="s">
        <v>3449</v>
      </c>
      <c r="G65" s="584">
        <v>0</v>
      </c>
      <c r="H65" s="585"/>
      <c r="I65" s="585"/>
      <c r="J65" s="586"/>
      <c r="K65" s="605">
        <v>0</v>
      </c>
      <c r="L65" s="606"/>
      <c r="M65" s="606"/>
      <c r="N65" s="607"/>
    </row>
    <row r="66" spans="1:14">
      <c r="A66" s="638" t="s">
        <v>3432</v>
      </c>
      <c r="B66" s="638"/>
      <c r="C66" s="638"/>
      <c r="D66" s="638"/>
      <c r="E66" s="638"/>
      <c r="F66" s="156" t="s">
        <v>3450</v>
      </c>
      <c r="G66" s="584">
        <v>0</v>
      </c>
      <c r="H66" s="585"/>
      <c r="I66" s="585"/>
      <c r="J66" s="586"/>
      <c r="K66" s="605">
        <v>0</v>
      </c>
      <c r="L66" s="606"/>
      <c r="M66" s="606"/>
      <c r="N66" s="607"/>
    </row>
    <row r="67" spans="1:14">
      <c r="A67" s="638" t="s">
        <v>3451</v>
      </c>
      <c r="B67" s="638"/>
      <c r="C67" s="638"/>
      <c r="D67" s="638"/>
      <c r="E67" s="638"/>
      <c r="F67" s="156" t="s">
        <v>3321</v>
      </c>
      <c r="G67" s="590">
        <v>263</v>
      </c>
      <c r="H67" s="591"/>
      <c r="I67" s="591"/>
      <c r="J67" s="592"/>
      <c r="K67" s="590">
        <f>K54-K60</f>
        <v>-69</v>
      </c>
      <c r="L67" s="591"/>
      <c r="M67" s="591"/>
      <c r="N67" s="592"/>
    </row>
    <row r="68" spans="1:14">
      <c r="A68" s="639" t="s">
        <v>3452</v>
      </c>
      <c r="B68" s="639"/>
      <c r="C68" s="639"/>
      <c r="D68" s="639"/>
      <c r="E68" s="639"/>
      <c r="F68" s="156" t="s">
        <v>1017</v>
      </c>
      <c r="G68" s="590">
        <v>22</v>
      </c>
      <c r="H68" s="591"/>
      <c r="I68" s="591"/>
      <c r="J68" s="592"/>
      <c r="K68" s="590">
        <f>K33+K48+K67</f>
        <v>-20</v>
      </c>
      <c r="L68" s="591"/>
      <c r="M68" s="591"/>
      <c r="N68" s="592"/>
    </row>
    <row r="69" spans="1:14">
      <c r="A69" s="411" t="s">
        <v>3453</v>
      </c>
      <c r="B69" s="618"/>
      <c r="C69" s="618"/>
      <c r="D69" s="618"/>
      <c r="E69" s="619"/>
      <c r="F69" s="620" t="s">
        <v>467</v>
      </c>
      <c r="G69" s="631">
        <v>53</v>
      </c>
      <c r="H69" s="632"/>
      <c r="I69" s="632"/>
      <c r="J69" s="633"/>
      <c r="K69" s="631">
        <v>73</v>
      </c>
      <c r="L69" s="632"/>
      <c r="M69" s="632"/>
      <c r="N69" s="633"/>
    </row>
    <row r="70" spans="1:14">
      <c r="A70" s="634" t="s">
        <v>3454</v>
      </c>
      <c r="B70" s="635"/>
      <c r="C70" s="636" t="str">
        <f>Баланс!G33</f>
        <v>На 31.12.2017 г.</v>
      </c>
      <c r="D70" s="636"/>
      <c r="E70" s="637"/>
      <c r="F70" s="630"/>
      <c r="G70" s="572"/>
      <c r="H70" s="573"/>
      <c r="I70" s="573"/>
      <c r="J70" s="574"/>
      <c r="K70" s="572"/>
      <c r="L70" s="573"/>
      <c r="M70" s="573"/>
      <c r="N70" s="574"/>
    </row>
    <row r="71" spans="1:14">
      <c r="A71" s="617" t="s">
        <v>3453</v>
      </c>
      <c r="B71" s="618"/>
      <c r="C71" s="618"/>
      <c r="D71" s="618"/>
      <c r="E71" s="619"/>
      <c r="F71" s="620" t="s">
        <v>3317</v>
      </c>
      <c r="G71" s="622">
        <v>75</v>
      </c>
      <c r="H71" s="623"/>
      <c r="I71" s="623"/>
      <c r="J71" s="624"/>
      <c r="K71" s="622">
        <v>53</v>
      </c>
      <c r="L71" s="623"/>
      <c r="M71" s="623"/>
      <c r="N71" s="624"/>
    </row>
    <row r="72" spans="1:14">
      <c r="A72" s="628" t="s">
        <v>3454</v>
      </c>
      <c r="B72" s="629"/>
      <c r="C72" s="544" t="str">
        <f>Баланс!F33</f>
        <v>На 31.12.2018 г.</v>
      </c>
      <c r="D72" s="544"/>
      <c r="E72" s="545"/>
      <c r="F72" s="621"/>
      <c r="G72" s="625"/>
      <c r="H72" s="626"/>
      <c r="I72" s="626"/>
      <c r="J72" s="627"/>
      <c r="K72" s="625"/>
      <c r="L72" s="626"/>
      <c r="M72" s="626"/>
      <c r="N72" s="627"/>
    </row>
    <row r="73" spans="1:14">
      <c r="A73" s="616" t="s">
        <v>3455</v>
      </c>
      <c r="B73" s="616"/>
      <c r="C73" s="616"/>
      <c r="D73" s="616"/>
      <c r="E73" s="616"/>
      <c r="F73" s="156" t="s">
        <v>3315</v>
      </c>
      <c r="G73" s="575">
        <v>0</v>
      </c>
      <c r="H73" s="576"/>
      <c r="I73" s="576"/>
      <c r="J73" s="577"/>
      <c r="K73" s="575">
        <v>0</v>
      </c>
      <c r="L73" s="576"/>
      <c r="M73" s="576"/>
      <c r="N73" s="577"/>
    </row>
    <row r="74" spans="1:14" ht="15">
      <c r="A74" s="130"/>
      <c r="B74" s="130"/>
      <c r="C74" s="130"/>
      <c r="D74" s="130"/>
      <c r="E74" s="130"/>
      <c r="F74" s="130"/>
      <c r="G74" s="130"/>
      <c r="H74" s="130"/>
      <c r="I74" s="130"/>
      <c r="J74" s="130"/>
      <c r="K74" s="130"/>
      <c r="L74" s="130"/>
      <c r="M74" s="130"/>
      <c r="N74" s="137"/>
    </row>
    <row r="75" spans="1:14" ht="15">
      <c r="A75" s="134" t="s">
        <v>71</v>
      </c>
      <c r="B75" s="460"/>
      <c r="C75" s="460"/>
      <c r="D75" s="134"/>
      <c r="E75" s="132"/>
      <c r="F75" s="130"/>
      <c r="G75" s="130"/>
      <c r="H75" s="130"/>
      <c r="I75" s="130"/>
      <c r="J75" s="594" t="str">
        <f>Баланс!F107</f>
        <v>В.В.Чулкин</v>
      </c>
      <c r="K75" s="594"/>
      <c r="L75" s="594"/>
      <c r="M75" s="594"/>
      <c r="N75" s="594"/>
    </row>
    <row r="76" spans="1:14">
      <c r="A76" s="132"/>
      <c r="B76" s="461" t="s">
        <v>260</v>
      </c>
      <c r="C76" s="461"/>
      <c r="D76" s="136"/>
      <c r="E76" s="132"/>
      <c r="F76" s="135"/>
      <c r="G76" s="135"/>
      <c r="H76" s="135"/>
      <c r="I76" s="135"/>
      <c r="J76" s="458" t="s">
        <v>3141</v>
      </c>
      <c r="K76" s="458"/>
      <c r="L76" s="458"/>
      <c r="M76" s="458"/>
      <c r="N76" s="459"/>
    </row>
    <row r="77" spans="1:14">
      <c r="A77" s="132"/>
      <c r="B77" s="136"/>
      <c r="C77" s="136"/>
      <c r="D77" s="136"/>
      <c r="E77" s="132"/>
      <c r="F77" s="135"/>
      <c r="G77" s="135"/>
      <c r="H77" s="135"/>
      <c r="I77" s="135"/>
      <c r="J77" s="136"/>
      <c r="K77" s="136"/>
      <c r="L77" s="136"/>
      <c r="M77" s="136"/>
      <c r="N77" s="135"/>
    </row>
    <row r="78" spans="1:14" ht="15">
      <c r="A78" s="134" t="s">
        <v>70</v>
      </c>
      <c r="B78" s="460"/>
      <c r="C78" s="460"/>
      <c r="D78" s="134"/>
      <c r="E78" s="132"/>
      <c r="F78" s="130"/>
      <c r="G78" s="130"/>
      <c r="H78" s="130"/>
      <c r="I78" s="130"/>
      <c r="J78" s="594" t="str">
        <f>Баланс!F110</f>
        <v>М.М.Тимошко</v>
      </c>
      <c r="K78" s="594"/>
      <c r="L78" s="594"/>
      <c r="M78" s="594"/>
      <c r="N78" s="594"/>
    </row>
    <row r="79" spans="1:14">
      <c r="A79" s="132"/>
      <c r="B79" s="461" t="s">
        <v>260</v>
      </c>
      <c r="C79" s="461"/>
      <c r="D79" s="136"/>
      <c r="E79" s="132"/>
      <c r="F79" s="133"/>
      <c r="G79" s="133"/>
      <c r="H79" s="133"/>
      <c r="I79" s="133"/>
      <c r="J79" s="458" t="s">
        <v>3141</v>
      </c>
      <c r="K79" s="458"/>
      <c r="L79" s="458"/>
      <c r="M79" s="458"/>
      <c r="N79" s="459"/>
    </row>
    <row r="80" spans="1:14" ht="15">
      <c r="A80" s="132"/>
      <c r="B80" s="132"/>
      <c r="C80" s="132"/>
      <c r="D80" s="132"/>
      <c r="E80" s="132"/>
      <c r="F80" s="130"/>
      <c r="G80" s="130"/>
      <c r="H80" s="130"/>
      <c r="I80" s="130"/>
      <c r="J80" s="129"/>
      <c r="K80" s="129"/>
      <c r="L80" s="129"/>
      <c r="M80" s="129"/>
      <c r="N80" s="129"/>
    </row>
    <row r="81" spans="1:14" ht="15">
      <c r="A81" s="556">
        <f>Баланс!A113</f>
        <v>43545</v>
      </c>
      <c r="B81" s="556"/>
      <c r="C81" s="131"/>
      <c r="D81" s="131"/>
      <c r="E81" s="131"/>
      <c r="F81" s="130"/>
      <c r="G81" s="130"/>
      <c r="H81" s="130"/>
      <c r="I81" s="130"/>
      <c r="J81" s="129"/>
      <c r="K81" s="129"/>
      <c r="L81" s="129"/>
      <c r="M81" s="129"/>
      <c r="N81" s="129"/>
    </row>
  </sheetData>
  <mergeCells count="185">
    <mergeCell ref="A9:C9"/>
    <mergeCell ref="E9:N9"/>
    <mergeCell ref="A10:C10"/>
    <mergeCell ref="E10:N10"/>
    <mergeCell ref="A11:C11"/>
    <mergeCell ref="E11:N11"/>
    <mergeCell ref="J1:N1"/>
    <mergeCell ref="H2:N2"/>
    <mergeCell ref="J3:N3"/>
    <mergeCell ref="A5:N5"/>
    <mergeCell ref="A6:N6"/>
    <mergeCell ref="G7:I7"/>
    <mergeCell ref="A15:C15"/>
    <mergeCell ref="E15:N15"/>
    <mergeCell ref="A17:E18"/>
    <mergeCell ref="F17:F18"/>
    <mergeCell ref="G18:J18"/>
    <mergeCell ref="K18:N18"/>
    <mergeCell ref="A12:C12"/>
    <mergeCell ref="E12:N12"/>
    <mergeCell ref="A13:C13"/>
    <mergeCell ref="E13:N13"/>
    <mergeCell ref="A14:C14"/>
    <mergeCell ref="E14:N14"/>
    <mergeCell ref="A22:E22"/>
    <mergeCell ref="G22:J22"/>
    <mergeCell ref="K22:N22"/>
    <mergeCell ref="A23:E23"/>
    <mergeCell ref="G23:J23"/>
    <mergeCell ref="K23:N23"/>
    <mergeCell ref="A19:E19"/>
    <mergeCell ref="G19:J19"/>
    <mergeCell ref="K19:N19"/>
    <mergeCell ref="A20:N20"/>
    <mergeCell ref="A21:E21"/>
    <mergeCell ref="G21:J21"/>
    <mergeCell ref="K21:N21"/>
    <mergeCell ref="A26:E26"/>
    <mergeCell ref="G26:J26"/>
    <mergeCell ref="K26:N26"/>
    <mergeCell ref="A27:E27"/>
    <mergeCell ref="G27:J27"/>
    <mergeCell ref="K27:N27"/>
    <mergeCell ref="A24:E24"/>
    <mergeCell ref="G24:J24"/>
    <mergeCell ref="K24:N24"/>
    <mergeCell ref="A25:E25"/>
    <mergeCell ref="G25:J25"/>
    <mergeCell ref="K25:N25"/>
    <mergeCell ref="A30:E30"/>
    <mergeCell ref="G30:J30"/>
    <mergeCell ref="K30:N30"/>
    <mergeCell ref="A31:E31"/>
    <mergeCell ref="G31:J31"/>
    <mergeCell ref="K31:N31"/>
    <mergeCell ref="A28:E28"/>
    <mergeCell ref="G28:J28"/>
    <mergeCell ref="K28:N28"/>
    <mergeCell ref="A29:E29"/>
    <mergeCell ref="G29:J29"/>
    <mergeCell ref="K29:N29"/>
    <mergeCell ref="A34:N34"/>
    <mergeCell ref="A35:E35"/>
    <mergeCell ref="G35:J35"/>
    <mergeCell ref="K35:N35"/>
    <mergeCell ref="A36:E36"/>
    <mergeCell ref="G36:J36"/>
    <mergeCell ref="K36:N36"/>
    <mergeCell ref="A32:E32"/>
    <mergeCell ref="G32:J32"/>
    <mergeCell ref="K32:N32"/>
    <mergeCell ref="A33:E33"/>
    <mergeCell ref="G33:J33"/>
    <mergeCell ref="K33:N33"/>
    <mergeCell ref="A39:E39"/>
    <mergeCell ref="G39:J39"/>
    <mergeCell ref="K39:N39"/>
    <mergeCell ref="A40:E40"/>
    <mergeCell ref="G40:J40"/>
    <mergeCell ref="K40:N40"/>
    <mergeCell ref="A37:E37"/>
    <mergeCell ref="G37:J37"/>
    <mergeCell ref="K37:N37"/>
    <mergeCell ref="A38:E38"/>
    <mergeCell ref="G38:J38"/>
    <mergeCell ref="K38:N38"/>
    <mergeCell ref="A43:E43"/>
    <mergeCell ref="G43:J43"/>
    <mergeCell ref="K43:N43"/>
    <mergeCell ref="A44:E44"/>
    <mergeCell ref="G44:J44"/>
    <mergeCell ref="K44:N44"/>
    <mergeCell ref="A41:E41"/>
    <mergeCell ref="G41:J41"/>
    <mergeCell ref="K41:N41"/>
    <mergeCell ref="A42:E42"/>
    <mergeCell ref="G42:J42"/>
    <mergeCell ref="K42:N42"/>
    <mergeCell ref="A47:E47"/>
    <mergeCell ref="G47:J47"/>
    <mergeCell ref="K47:N47"/>
    <mergeCell ref="A48:E48"/>
    <mergeCell ref="G48:J48"/>
    <mergeCell ref="K48:N48"/>
    <mergeCell ref="A45:E45"/>
    <mergeCell ref="G45:J45"/>
    <mergeCell ref="K45:N45"/>
    <mergeCell ref="A46:E46"/>
    <mergeCell ref="G46:J46"/>
    <mergeCell ref="K46:N46"/>
    <mergeCell ref="A53:N53"/>
    <mergeCell ref="A54:E54"/>
    <mergeCell ref="G54:J54"/>
    <mergeCell ref="K54:N54"/>
    <mergeCell ref="A55:E55"/>
    <mergeCell ref="G55:J56"/>
    <mergeCell ref="K55:N56"/>
    <mergeCell ref="A56:E56"/>
    <mergeCell ref="A50:E51"/>
    <mergeCell ref="F50:F51"/>
    <mergeCell ref="G51:J51"/>
    <mergeCell ref="K51:N51"/>
    <mergeCell ref="A52:E52"/>
    <mergeCell ref="G52:J52"/>
    <mergeCell ref="K52:N52"/>
    <mergeCell ref="A59:E59"/>
    <mergeCell ref="G59:J59"/>
    <mergeCell ref="K59:N59"/>
    <mergeCell ref="A60:E60"/>
    <mergeCell ref="G60:J60"/>
    <mergeCell ref="K60:N60"/>
    <mergeCell ref="A57:E57"/>
    <mergeCell ref="G57:J57"/>
    <mergeCell ref="K57:N57"/>
    <mergeCell ref="A58:E58"/>
    <mergeCell ref="G58:J58"/>
    <mergeCell ref="K58:N58"/>
    <mergeCell ref="A63:E63"/>
    <mergeCell ref="G63:J63"/>
    <mergeCell ref="K63:N63"/>
    <mergeCell ref="A64:E64"/>
    <mergeCell ref="G64:J64"/>
    <mergeCell ref="K64:N64"/>
    <mergeCell ref="A61:E61"/>
    <mergeCell ref="G61:J61"/>
    <mergeCell ref="K61:N61"/>
    <mergeCell ref="A62:E62"/>
    <mergeCell ref="G62:J62"/>
    <mergeCell ref="K62:N62"/>
    <mergeCell ref="A67:E67"/>
    <mergeCell ref="G67:J67"/>
    <mergeCell ref="K67:N67"/>
    <mergeCell ref="A68:E68"/>
    <mergeCell ref="G68:J68"/>
    <mergeCell ref="K68:N68"/>
    <mergeCell ref="A65:E65"/>
    <mergeCell ref="G65:J65"/>
    <mergeCell ref="K65:N65"/>
    <mergeCell ref="A66:E66"/>
    <mergeCell ref="G66:J66"/>
    <mergeCell ref="K66:N66"/>
    <mergeCell ref="A71:E71"/>
    <mergeCell ref="F71:F72"/>
    <mergeCell ref="G71:J72"/>
    <mergeCell ref="K71:N72"/>
    <mergeCell ref="A72:B72"/>
    <mergeCell ref="C72:E72"/>
    <mergeCell ref="A69:E69"/>
    <mergeCell ref="F69:F70"/>
    <mergeCell ref="G69:J70"/>
    <mergeCell ref="K69:N70"/>
    <mergeCell ref="A70:B70"/>
    <mergeCell ref="C70:E70"/>
    <mergeCell ref="B78:C78"/>
    <mergeCell ref="J78:N78"/>
    <mergeCell ref="B79:C79"/>
    <mergeCell ref="J79:N79"/>
    <mergeCell ref="A81:B81"/>
    <mergeCell ref="A73:E73"/>
    <mergeCell ref="G73:J73"/>
    <mergeCell ref="K73:N73"/>
    <mergeCell ref="B75:C75"/>
    <mergeCell ref="J75:N75"/>
    <mergeCell ref="B76:C76"/>
    <mergeCell ref="J76:N76"/>
  </mergeCells>
  <conditionalFormatting sqref="E10:N10">
    <cfRule type="cellIs" dxfId="2" priority="1" stopIfTrue="1" operator="equal">
      <formula>0</formula>
    </cfRule>
  </conditionalFormatting>
  <dataValidations count="1">
    <dataValidation type="decimal" operator="greaterThanOrEqual" allowBlank="1" showInputMessage="1" showErrorMessage="1" errorTitle="Внимание!" error="Значение в данной ячейке не должно быть отрицательным" sqref="G29:N32 G62:N66 G44:N47">
      <formula1>0</formula1>
    </dataValidation>
  </dataValidation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4">
    <tabColor indexed="13"/>
  </sheetPr>
  <dimension ref="A1:S90"/>
  <sheetViews>
    <sheetView tabSelected="1" topLeftCell="A4" zoomScaleNormal="85" zoomScaleSheetLayoutView="100" workbookViewId="0">
      <selection activeCell="R20" sqref="R20"/>
    </sheetView>
  </sheetViews>
  <sheetFormatPr defaultRowHeight="11.25" customHeight="1"/>
  <cols>
    <col min="1" max="1" width="16.42578125" style="115" customWidth="1"/>
    <col min="2" max="2" width="3" style="115" customWidth="1"/>
    <col min="3" max="3" width="6.42578125" style="115" customWidth="1"/>
    <col min="4" max="4" width="6.85546875" style="115" customWidth="1"/>
    <col min="5" max="5" width="3.28515625" style="115" customWidth="1"/>
    <col min="6" max="6" width="8.42578125" style="115" customWidth="1"/>
    <col min="7" max="7" width="2.7109375" style="115" customWidth="1"/>
    <col min="8" max="8" width="7.7109375" style="115" customWidth="1"/>
    <col min="9" max="9" width="1.7109375" style="115" customWidth="1"/>
    <col min="10" max="10" width="7.85546875" style="115" customWidth="1"/>
    <col min="11" max="11" width="3" style="115" customWidth="1"/>
    <col min="12" max="12" width="7.140625" style="115" customWidth="1"/>
    <col min="13" max="13" width="1.7109375" style="115" customWidth="1"/>
    <col min="14" max="14" width="9" style="115" customWidth="1"/>
    <col min="15" max="16" width="18.85546875" style="115" customWidth="1"/>
    <col min="17" max="18" width="4.7109375" style="115" customWidth="1"/>
    <col min="19" max="16384" width="9.140625" style="115"/>
  </cols>
  <sheetData>
    <row r="1" spans="1:18" s="186" customFormat="1" ht="11.25" customHeight="1">
      <c r="A1" s="176"/>
      <c r="B1" s="202"/>
      <c r="C1" s="202"/>
      <c r="D1" s="202"/>
      <c r="E1" s="202"/>
      <c r="F1" s="202"/>
      <c r="G1" s="202"/>
      <c r="H1" s="202"/>
      <c r="I1" s="202"/>
      <c r="J1" s="593" t="s">
        <v>3409</v>
      </c>
      <c r="K1" s="593"/>
      <c r="L1" s="593"/>
      <c r="M1" s="593"/>
      <c r="N1" s="593"/>
    </row>
    <row r="2" spans="1:18" s="186" customFormat="1" ht="22.5" customHeight="1">
      <c r="A2" s="202"/>
      <c r="B2" s="202"/>
      <c r="C2" s="202"/>
      <c r="D2" s="202"/>
      <c r="E2" s="202"/>
      <c r="F2" s="202"/>
      <c r="G2" s="202"/>
      <c r="H2" s="615" t="s">
        <v>3356</v>
      </c>
      <c r="I2" s="615"/>
      <c r="J2" s="615"/>
      <c r="K2" s="615"/>
      <c r="L2" s="615"/>
      <c r="M2" s="615"/>
      <c r="N2" s="615"/>
    </row>
    <row r="3" spans="1:18" s="186" customFormat="1" ht="11.25" customHeight="1">
      <c r="A3" s="202"/>
      <c r="B3" s="202"/>
      <c r="C3" s="202"/>
      <c r="D3" s="202"/>
      <c r="E3" s="202"/>
      <c r="F3" s="202"/>
      <c r="G3" s="202"/>
      <c r="H3" s="202"/>
      <c r="I3" s="202"/>
      <c r="J3" s="488" t="s">
        <v>3355</v>
      </c>
      <c r="K3" s="676"/>
      <c r="L3" s="676"/>
      <c r="M3" s="676"/>
      <c r="N3" s="676"/>
    </row>
    <row r="4" spans="1:18" s="186" customFormat="1" ht="3" customHeight="1">
      <c r="A4" s="202"/>
      <c r="B4" s="202"/>
      <c r="C4" s="202"/>
      <c r="D4" s="202"/>
      <c r="E4" s="202"/>
      <c r="F4" s="202"/>
      <c r="G4" s="202"/>
      <c r="H4" s="202"/>
      <c r="I4" s="202"/>
      <c r="J4" s="202"/>
      <c r="K4" s="202"/>
      <c r="L4" s="202"/>
      <c r="M4" s="202"/>
      <c r="N4" s="202"/>
    </row>
    <row r="5" spans="1:18" s="186" customFormat="1" ht="12.75" customHeight="1">
      <c r="A5" s="530" t="s">
        <v>3354</v>
      </c>
      <c r="B5" s="530"/>
      <c r="C5" s="530"/>
      <c r="D5" s="530"/>
      <c r="E5" s="530"/>
      <c r="F5" s="530"/>
      <c r="G5" s="530"/>
      <c r="H5" s="530"/>
      <c r="I5" s="530"/>
      <c r="J5" s="530"/>
      <c r="K5" s="530"/>
      <c r="L5" s="530"/>
      <c r="M5" s="530"/>
      <c r="N5" s="530"/>
    </row>
    <row r="6" spans="1:18" s="186" customFormat="1" ht="12.75" customHeight="1">
      <c r="A6" s="530" t="s">
        <v>3410</v>
      </c>
      <c r="B6" s="530"/>
      <c r="C6" s="530"/>
      <c r="D6" s="530"/>
      <c r="E6" s="530"/>
      <c r="F6" s="530"/>
      <c r="G6" s="530"/>
      <c r="H6" s="530"/>
      <c r="I6" s="530"/>
      <c r="J6" s="530"/>
      <c r="K6" s="530"/>
      <c r="L6" s="530"/>
      <c r="M6" s="530"/>
      <c r="N6" s="530"/>
    </row>
    <row r="7" spans="1:18" s="186" customFormat="1" ht="15" customHeight="1">
      <c r="A7" s="202"/>
      <c r="B7" s="202"/>
      <c r="C7" s="285" t="s">
        <v>3352</v>
      </c>
      <c r="D7" s="286" t="str">
        <f>Прил.2!D6</f>
        <v>январь</v>
      </c>
      <c r="E7" s="286" t="s">
        <v>3311</v>
      </c>
      <c r="F7" s="286" t="str">
        <f>Прил.2!F6</f>
        <v>декабрь</v>
      </c>
      <c r="G7" s="677">
        <f>Баланс!K5</f>
        <v>43373</v>
      </c>
      <c r="H7" s="677"/>
      <c r="I7" s="677"/>
      <c r="J7" s="202"/>
      <c r="K7" s="202"/>
      <c r="L7" s="202"/>
      <c r="M7" s="202"/>
      <c r="N7" s="202"/>
    </row>
    <row r="8" spans="1:18" s="186" customFormat="1" ht="13.5" customHeight="1">
      <c r="A8" s="130"/>
      <c r="B8" s="202"/>
      <c r="C8" s="202"/>
      <c r="D8" s="202"/>
      <c r="E8" s="202"/>
      <c r="F8" s="202"/>
      <c r="G8" s="202"/>
      <c r="H8" s="202"/>
      <c r="I8" s="202"/>
      <c r="J8" s="202"/>
      <c r="K8" s="202"/>
      <c r="L8" s="202"/>
      <c r="M8" s="202"/>
      <c r="N8" s="202"/>
    </row>
    <row r="9" spans="1:18" s="186" customFormat="1" ht="15" customHeight="1">
      <c r="A9" s="534" t="s">
        <v>3249</v>
      </c>
      <c r="B9" s="535"/>
      <c r="C9" s="535"/>
      <c r="D9" s="278"/>
      <c r="E9" s="527" t="str">
        <f>Баланс!D21</f>
        <v>ОАО "Белбуд"</v>
      </c>
      <c r="F9" s="528"/>
      <c r="G9" s="528"/>
      <c r="H9" s="528"/>
      <c r="I9" s="528"/>
      <c r="J9" s="528"/>
      <c r="K9" s="528"/>
      <c r="L9" s="528"/>
      <c r="M9" s="528"/>
      <c r="N9" s="529"/>
    </row>
    <row r="10" spans="1:18" s="186" customFormat="1" ht="15" customHeight="1">
      <c r="A10" s="534" t="s">
        <v>3247</v>
      </c>
      <c r="B10" s="535"/>
      <c r="C10" s="535"/>
      <c r="D10" s="278"/>
      <c r="E10" s="524">
        <f>Баланс!D22</f>
        <v>100794022</v>
      </c>
      <c r="F10" s="525"/>
      <c r="G10" s="525"/>
      <c r="H10" s="525"/>
      <c r="I10" s="525"/>
      <c r="J10" s="525"/>
      <c r="K10" s="525"/>
      <c r="L10" s="525"/>
      <c r="M10" s="525"/>
      <c r="N10" s="526"/>
    </row>
    <row r="11" spans="1:18" s="186" customFormat="1" ht="15" customHeight="1">
      <c r="A11" s="534" t="s">
        <v>3246</v>
      </c>
      <c r="B11" s="535"/>
      <c r="C11" s="535"/>
      <c r="D11" s="278"/>
      <c r="E11" s="527">
        <f>Баланс!D23</f>
        <v>68200</v>
      </c>
      <c r="F11" s="528"/>
      <c r="G11" s="528"/>
      <c r="H11" s="528"/>
      <c r="I11" s="528"/>
      <c r="J11" s="528"/>
      <c r="K11" s="528"/>
      <c r="L11" s="528"/>
      <c r="M11" s="528"/>
      <c r="N11" s="529"/>
    </row>
    <row r="12" spans="1:18" s="186" customFormat="1" ht="15" customHeight="1">
      <c r="A12" s="534" t="s">
        <v>3245</v>
      </c>
      <c r="B12" s="535"/>
      <c r="C12" s="535"/>
      <c r="D12" s="278"/>
      <c r="E12" s="527" t="str">
        <f>Баланс!D24</f>
        <v>частная</v>
      </c>
      <c r="F12" s="528"/>
      <c r="G12" s="528"/>
      <c r="H12" s="528"/>
      <c r="I12" s="528"/>
      <c r="J12" s="528"/>
      <c r="K12" s="528"/>
      <c r="L12" s="528"/>
      <c r="M12" s="528"/>
      <c r="N12" s="529"/>
    </row>
    <row r="13" spans="1:18" s="186" customFormat="1" ht="15" customHeight="1">
      <c r="A13" s="534" t="s">
        <v>3243</v>
      </c>
      <c r="B13" s="535"/>
      <c r="C13" s="535"/>
      <c r="D13" s="278"/>
      <c r="E13" s="527" t="str">
        <f>Баланс!D25</f>
        <v>общее собрание акционеров</v>
      </c>
      <c r="F13" s="528"/>
      <c r="G13" s="528"/>
      <c r="H13" s="528"/>
      <c r="I13" s="528"/>
      <c r="J13" s="528"/>
      <c r="K13" s="528"/>
      <c r="L13" s="528"/>
      <c r="M13" s="528"/>
      <c r="N13" s="529"/>
    </row>
    <row r="14" spans="1:18" s="186" customFormat="1" ht="15" customHeight="1">
      <c r="A14" s="534" t="s">
        <v>264</v>
      </c>
      <c r="B14" s="535"/>
      <c r="C14" s="535"/>
      <c r="D14" s="278"/>
      <c r="E14" s="527" t="str">
        <f>Баланс!D26</f>
        <v>тыс.рублей</v>
      </c>
      <c r="F14" s="528"/>
      <c r="G14" s="528"/>
      <c r="H14" s="528"/>
      <c r="I14" s="528"/>
      <c r="J14" s="528"/>
      <c r="K14" s="528"/>
      <c r="L14" s="528"/>
      <c r="M14" s="528"/>
      <c r="N14" s="529"/>
    </row>
    <row r="15" spans="1:18" s="186" customFormat="1" ht="15" customHeight="1">
      <c r="A15" s="534" t="s">
        <v>3240</v>
      </c>
      <c r="B15" s="535"/>
      <c r="C15" s="535"/>
      <c r="D15" s="278"/>
      <c r="E15" s="527" t="str">
        <f>Баланс!D27</f>
        <v>220113 г.Минск ул.Восточная 133</v>
      </c>
      <c r="F15" s="528"/>
      <c r="G15" s="528"/>
      <c r="H15" s="528"/>
      <c r="I15" s="528"/>
      <c r="J15" s="528"/>
      <c r="K15" s="528"/>
      <c r="L15" s="528"/>
      <c r="M15" s="528"/>
      <c r="N15" s="529"/>
    </row>
    <row r="16" spans="1:18" s="186" customFormat="1" ht="11.25" customHeight="1">
      <c r="A16" s="130"/>
      <c r="B16" s="130"/>
      <c r="C16" s="130"/>
      <c r="D16" s="130"/>
      <c r="E16" s="130"/>
      <c r="F16" s="130"/>
      <c r="G16" s="130"/>
      <c r="H16" s="130"/>
      <c r="I16" s="130"/>
      <c r="J16" s="202"/>
      <c r="K16" s="202"/>
      <c r="L16" s="202"/>
      <c r="M16" s="202"/>
      <c r="N16" s="202"/>
      <c r="O16" s="685" t="s">
        <v>3232</v>
      </c>
      <c r="P16" s="685"/>
      <c r="Q16" s="685"/>
      <c r="R16" s="685"/>
    </row>
    <row r="17" spans="1:18" s="186" customFormat="1" ht="15" customHeight="1">
      <c r="A17" s="578" t="s">
        <v>3278</v>
      </c>
      <c r="B17" s="579"/>
      <c r="C17" s="579"/>
      <c r="D17" s="579"/>
      <c r="E17" s="580"/>
      <c r="F17" s="654" t="s">
        <v>9</v>
      </c>
      <c r="G17" s="287" t="s">
        <v>3375</v>
      </c>
      <c r="H17" s="288" t="str">
        <f>D7</f>
        <v>январь</v>
      </c>
      <c r="I17" s="289" t="s">
        <v>3311</v>
      </c>
      <c r="J17" s="288" t="str">
        <f>F7</f>
        <v>декабрь</v>
      </c>
      <c r="K17" s="287" t="s">
        <v>3375</v>
      </c>
      <c r="L17" s="288" t="str">
        <f>D7</f>
        <v>январь</v>
      </c>
      <c r="M17" s="288" t="s">
        <v>3311</v>
      </c>
      <c r="N17" s="290" t="str">
        <f>F7</f>
        <v>декабрь</v>
      </c>
      <c r="O17" s="685"/>
      <c r="P17" s="685"/>
      <c r="Q17" s="685"/>
      <c r="R17" s="685"/>
    </row>
    <row r="18" spans="1:18" ht="15" customHeight="1">
      <c r="A18" s="581"/>
      <c r="B18" s="582"/>
      <c r="C18" s="582"/>
      <c r="D18" s="582"/>
      <c r="E18" s="583"/>
      <c r="F18" s="655"/>
      <c r="G18" s="673">
        <f>G7</f>
        <v>43373</v>
      </c>
      <c r="H18" s="582"/>
      <c r="I18" s="582"/>
      <c r="J18" s="582"/>
      <c r="K18" s="673">
        <f>DATE(YEAR(G18),MONTH(0),DAY(0))</f>
        <v>43100</v>
      </c>
      <c r="L18" s="674"/>
      <c r="M18" s="674"/>
      <c r="N18" s="675"/>
      <c r="O18" s="685"/>
      <c r="P18" s="685"/>
      <c r="Q18" s="685"/>
      <c r="R18" s="685"/>
    </row>
    <row r="19" spans="1:18" ht="11.25" customHeight="1">
      <c r="A19" s="395">
        <v>1</v>
      </c>
      <c r="B19" s="396"/>
      <c r="C19" s="396"/>
      <c r="D19" s="396"/>
      <c r="E19" s="397"/>
      <c r="F19" s="262">
        <v>2</v>
      </c>
      <c r="G19" s="668">
        <v>3</v>
      </c>
      <c r="H19" s="669"/>
      <c r="I19" s="669"/>
      <c r="J19" s="669"/>
      <c r="K19" s="587">
        <v>4</v>
      </c>
      <c r="L19" s="588"/>
      <c r="M19" s="588"/>
      <c r="N19" s="589"/>
      <c r="O19" s="685"/>
      <c r="P19" s="685"/>
      <c r="Q19" s="685"/>
      <c r="R19" s="685"/>
    </row>
    <row r="20" spans="1:18" s="250" customFormat="1" ht="15" customHeight="1">
      <c r="A20" s="670" t="s">
        <v>3411</v>
      </c>
      <c r="B20" s="671"/>
      <c r="C20" s="671"/>
      <c r="D20" s="671"/>
      <c r="E20" s="671"/>
      <c r="F20" s="671"/>
      <c r="G20" s="671"/>
      <c r="H20" s="671"/>
      <c r="I20" s="671"/>
      <c r="J20" s="671"/>
      <c r="K20" s="671"/>
      <c r="L20" s="671"/>
      <c r="M20" s="671"/>
      <c r="N20" s="672"/>
      <c r="O20" s="168" t="s">
        <v>3457</v>
      </c>
    </row>
    <row r="21" spans="1:18" s="250" customFormat="1" ht="15" customHeight="1">
      <c r="A21" s="639" t="s">
        <v>3412</v>
      </c>
      <c r="B21" s="639"/>
      <c r="C21" s="639"/>
      <c r="D21" s="639"/>
      <c r="E21" s="639"/>
      <c r="F21" s="156" t="s">
        <v>3348</v>
      </c>
      <c r="G21" s="590">
        <v>364</v>
      </c>
      <c r="H21" s="591"/>
      <c r="I21" s="591"/>
      <c r="J21" s="592"/>
      <c r="K21" s="590">
        <v>276</v>
      </c>
      <c r="L21" s="591"/>
      <c r="M21" s="591"/>
      <c r="N21" s="592"/>
    </row>
    <row r="22" spans="1:18" s="250" customFormat="1" ht="15" customHeight="1">
      <c r="A22" s="640" t="s">
        <v>3295</v>
      </c>
      <c r="B22" s="640"/>
      <c r="C22" s="640"/>
      <c r="D22" s="640"/>
      <c r="E22" s="640"/>
      <c r="F22" s="272"/>
      <c r="G22" s="641"/>
      <c r="H22" s="642"/>
      <c r="I22" s="642"/>
      <c r="J22" s="643"/>
      <c r="K22" s="641"/>
      <c r="L22" s="642"/>
      <c r="M22" s="642"/>
      <c r="N22" s="643"/>
    </row>
    <row r="23" spans="1:18" s="250" customFormat="1" ht="27" customHeight="1">
      <c r="A23" s="644" t="s">
        <v>3413</v>
      </c>
      <c r="B23" s="644"/>
      <c r="C23" s="644"/>
      <c r="D23" s="644"/>
      <c r="E23" s="644"/>
      <c r="F23" s="270" t="s">
        <v>2958</v>
      </c>
      <c r="G23" s="651">
        <v>347</v>
      </c>
      <c r="H23" s="652"/>
      <c r="I23" s="652"/>
      <c r="J23" s="653"/>
      <c r="K23" s="651">
        <v>267</v>
      </c>
      <c r="L23" s="652"/>
      <c r="M23" s="652"/>
      <c r="N23" s="653"/>
    </row>
    <row r="24" spans="1:18" s="250" customFormat="1" ht="15" customHeight="1">
      <c r="A24" s="638" t="s">
        <v>3414</v>
      </c>
      <c r="B24" s="638"/>
      <c r="C24" s="638"/>
      <c r="D24" s="638"/>
      <c r="E24" s="638"/>
      <c r="F24" s="156" t="s">
        <v>2962</v>
      </c>
      <c r="G24" s="575">
        <v>15</v>
      </c>
      <c r="H24" s="576"/>
      <c r="I24" s="576"/>
      <c r="J24" s="577"/>
      <c r="K24" s="575">
        <v>0</v>
      </c>
      <c r="L24" s="576"/>
      <c r="M24" s="576"/>
      <c r="N24" s="577"/>
    </row>
    <row r="25" spans="1:18" s="250" customFormat="1" ht="15" customHeight="1">
      <c r="A25" s="638" t="s">
        <v>3415</v>
      </c>
      <c r="B25" s="638"/>
      <c r="C25" s="638"/>
      <c r="D25" s="638"/>
      <c r="E25" s="638"/>
      <c r="F25" s="156" t="s">
        <v>2965</v>
      </c>
      <c r="G25" s="575">
        <v>0</v>
      </c>
      <c r="H25" s="576"/>
      <c r="I25" s="576"/>
      <c r="J25" s="577"/>
      <c r="K25" s="575">
        <v>0</v>
      </c>
      <c r="L25" s="576"/>
      <c r="M25" s="576"/>
      <c r="N25" s="577"/>
    </row>
    <row r="26" spans="1:18" s="250" customFormat="1" ht="15" customHeight="1">
      <c r="A26" s="638" t="s">
        <v>3416</v>
      </c>
      <c r="B26" s="638"/>
      <c r="C26" s="638"/>
      <c r="D26" s="638"/>
      <c r="E26" s="638"/>
      <c r="F26" s="156" t="s">
        <v>2969</v>
      </c>
      <c r="G26" s="575">
        <v>2</v>
      </c>
      <c r="H26" s="576"/>
      <c r="I26" s="576"/>
      <c r="J26" s="577"/>
      <c r="K26" s="575">
        <v>9</v>
      </c>
      <c r="L26" s="576"/>
      <c r="M26" s="576"/>
      <c r="N26" s="577"/>
    </row>
    <row r="27" spans="1:18" s="250" customFormat="1" ht="15" customHeight="1">
      <c r="A27" s="639" t="s">
        <v>3417</v>
      </c>
      <c r="B27" s="639"/>
      <c r="C27" s="639"/>
      <c r="D27" s="639"/>
      <c r="E27" s="639"/>
      <c r="F27" s="156" t="s">
        <v>3346</v>
      </c>
      <c r="G27" s="645">
        <v>625</v>
      </c>
      <c r="H27" s="646"/>
      <c r="I27" s="646"/>
      <c r="J27" s="647"/>
      <c r="K27" s="645">
        <v>617</v>
      </c>
      <c r="L27" s="646"/>
      <c r="M27" s="646"/>
      <c r="N27" s="647"/>
    </row>
    <row r="28" spans="1:18" s="250" customFormat="1" ht="15" customHeight="1">
      <c r="A28" s="640" t="s">
        <v>3295</v>
      </c>
      <c r="B28" s="640"/>
      <c r="C28" s="640"/>
      <c r="D28" s="640"/>
      <c r="E28" s="640"/>
      <c r="F28" s="291"/>
      <c r="G28" s="659"/>
      <c r="H28" s="660"/>
      <c r="I28" s="660"/>
      <c r="J28" s="661"/>
      <c r="K28" s="659"/>
      <c r="L28" s="660"/>
      <c r="M28" s="660"/>
      <c r="N28" s="661"/>
    </row>
    <row r="29" spans="1:18" s="250" customFormat="1" ht="15" customHeight="1">
      <c r="A29" s="644" t="s">
        <v>3418</v>
      </c>
      <c r="B29" s="644"/>
      <c r="C29" s="644"/>
      <c r="D29" s="644"/>
      <c r="E29" s="644"/>
      <c r="F29" s="292" t="s">
        <v>2974</v>
      </c>
      <c r="G29" s="605">
        <v>211</v>
      </c>
      <c r="H29" s="606"/>
      <c r="I29" s="606"/>
      <c r="J29" s="607"/>
      <c r="K29" s="605">
        <v>199</v>
      </c>
      <c r="L29" s="606"/>
      <c r="M29" s="606"/>
      <c r="N29" s="607"/>
    </row>
    <row r="30" spans="1:18" s="250" customFormat="1" ht="15" customHeight="1">
      <c r="A30" s="638" t="s">
        <v>3419</v>
      </c>
      <c r="B30" s="638"/>
      <c r="C30" s="638"/>
      <c r="D30" s="638"/>
      <c r="E30" s="638"/>
      <c r="F30" s="156" t="s">
        <v>861</v>
      </c>
      <c r="G30" s="584">
        <v>110</v>
      </c>
      <c r="H30" s="585"/>
      <c r="I30" s="585"/>
      <c r="J30" s="586"/>
      <c r="K30" s="584">
        <v>127</v>
      </c>
      <c r="L30" s="585"/>
      <c r="M30" s="585"/>
      <c r="N30" s="586"/>
    </row>
    <row r="31" spans="1:18" s="250" customFormat="1" ht="15" customHeight="1">
      <c r="A31" s="638" t="s">
        <v>3420</v>
      </c>
      <c r="B31" s="638"/>
      <c r="C31" s="638"/>
      <c r="D31" s="638"/>
      <c r="E31" s="638"/>
      <c r="F31" s="156" t="s">
        <v>3421</v>
      </c>
      <c r="G31" s="584">
        <v>202</v>
      </c>
      <c r="H31" s="585"/>
      <c r="I31" s="585"/>
      <c r="J31" s="586"/>
      <c r="K31" s="584">
        <v>176</v>
      </c>
      <c r="L31" s="585"/>
      <c r="M31" s="585"/>
      <c r="N31" s="586"/>
    </row>
    <row r="32" spans="1:18" s="250" customFormat="1" ht="15" customHeight="1">
      <c r="A32" s="638" t="s">
        <v>3422</v>
      </c>
      <c r="B32" s="638"/>
      <c r="C32" s="638"/>
      <c r="D32" s="638"/>
      <c r="E32" s="638"/>
      <c r="F32" s="156" t="s">
        <v>3423</v>
      </c>
      <c r="G32" s="584">
        <v>102</v>
      </c>
      <c r="H32" s="585"/>
      <c r="I32" s="585"/>
      <c r="J32" s="586"/>
      <c r="K32" s="584">
        <v>115</v>
      </c>
      <c r="L32" s="585"/>
      <c r="M32" s="585"/>
      <c r="N32" s="586"/>
    </row>
    <row r="33" spans="1:18" s="250" customFormat="1" ht="27" customHeight="1">
      <c r="A33" s="639" t="s">
        <v>3424</v>
      </c>
      <c r="B33" s="639"/>
      <c r="C33" s="639"/>
      <c r="D33" s="639"/>
      <c r="E33" s="639"/>
      <c r="F33" s="156" t="s">
        <v>3345</v>
      </c>
      <c r="G33" s="590">
        <f>G21-G27</f>
        <v>-261</v>
      </c>
      <c r="H33" s="591"/>
      <c r="I33" s="591"/>
      <c r="J33" s="592"/>
      <c r="K33" s="590">
        <f>K21-K27</f>
        <v>-341</v>
      </c>
      <c r="L33" s="591"/>
      <c r="M33" s="591"/>
      <c r="N33" s="592"/>
      <c r="O33" s="304"/>
      <c r="P33" s="304"/>
      <c r="Q33" s="304"/>
      <c r="R33" s="304"/>
    </row>
    <row r="34" spans="1:18" s="250" customFormat="1" ht="15" customHeight="1">
      <c r="A34" s="665" t="s">
        <v>3425</v>
      </c>
      <c r="B34" s="666"/>
      <c r="C34" s="666"/>
      <c r="D34" s="666"/>
      <c r="E34" s="666"/>
      <c r="F34" s="666"/>
      <c r="G34" s="666"/>
      <c r="H34" s="666"/>
      <c r="I34" s="666"/>
      <c r="J34" s="666"/>
      <c r="K34" s="666"/>
      <c r="L34" s="666"/>
      <c r="M34" s="666"/>
      <c r="N34" s="667"/>
      <c r="O34" s="306"/>
      <c r="P34" s="306"/>
      <c r="Q34" s="306"/>
      <c r="R34" s="306"/>
    </row>
    <row r="35" spans="1:18" s="250" customFormat="1" ht="15" customHeight="1">
      <c r="A35" s="639" t="s">
        <v>3412</v>
      </c>
      <c r="B35" s="639"/>
      <c r="C35" s="639"/>
      <c r="D35" s="639"/>
      <c r="E35" s="639"/>
      <c r="F35" s="156" t="s">
        <v>3344</v>
      </c>
      <c r="G35" s="590">
        <v>553</v>
      </c>
      <c r="H35" s="591"/>
      <c r="I35" s="591"/>
      <c r="J35" s="592"/>
      <c r="K35" s="590">
        <v>390</v>
      </c>
      <c r="L35" s="591"/>
      <c r="M35" s="591"/>
      <c r="N35" s="592"/>
    </row>
    <row r="36" spans="1:18" s="250" customFormat="1" ht="15" customHeight="1">
      <c r="A36" s="640" t="s">
        <v>3295</v>
      </c>
      <c r="B36" s="640"/>
      <c r="C36" s="640"/>
      <c r="D36" s="640"/>
      <c r="E36" s="640"/>
      <c r="F36" s="293"/>
      <c r="G36" s="659"/>
      <c r="H36" s="660"/>
      <c r="I36" s="660"/>
      <c r="J36" s="661"/>
      <c r="K36" s="659"/>
      <c r="L36" s="660"/>
      <c r="M36" s="660"/>
      <c r="N36" s="661"/>
    </row>
    <row r="37" spans="1:18" s="250" customFormat="1" ht="27" customHeight="1">
      <c r="A37" s="644" t="s">
        <v>3426</v>
      </c>
      <c r="B37" s="644"/>
      <c r="C37" s="644"/>
      <c r="D37" s="644"/>
      <c r="E37" s="644"/>
      <c r="F37" s="292" t="s">
        <v>869</v>
      </c>
      <c r="G37" s="651">
        <v>548</v>
      </c>
      <c r="H37" s="652"/>
      <c r="I37" s="652"/>
      <c r="J37" s="653"/>
      <c r="K37" s="651">
        <v>335</v>
      </c>
      <c r="L37" s="652"/>
      <c r="M37" s="652"/>
      <c r="N37" s="653"/>
    </row>
    <row r="38" spans="1:18" s="250" customFormat="1" ht="15" customHeight="1">
      <c r="A38" s="638" t="s">
        <v>3427</v>
      </c>
      <c r="B38" s="638"/>
      <c r="C38" s="638"/>
      <c r="D38" s="638"/>
      <c r="E38" s="638"/>
      <c r="F38" s="156" t="s">
        <v>873</v>
      </c>
      <c r="G38" s="575">
        <v>1</v>
      </c>
      <c r="H38" s="576"/>
      <c r="I38" s="576"/>
      <c r="J38" s="577"/>
      <c r="K38" s="575">
        <v>7</v>
      </c>
      <c r="L38" s="576"/>
      <c r="M38" s="576"/>
      <c r="N38" s="577"/>
    </row>
    <row r="39" spans="1:18" s="250" customFormat="1" ht="27" customHeight="1">
      <c r="A39" s="638" t="s">
        <v>3389</v>
      </c>
      <c r="B39" s="638"/>
      <c r="C39" s="638"/>
      <c r="D39" s="638"/>
      <c r="E39" s="638"/>
      <c r="F39" s="156" t="s">
        <v>3343</v>
      </c>
      <c r="G39" s="575"/>
      <c r="H39" s="576"/>
      <c r="I39" s="576"/>
      <c r="J39" s="577"/>
      <c r="K39" s="575">
        <v>45</v>
      </c>
      <c r="L39" s="576"/>
      <c r="M39" s="576"/>
      <c r="N39" s="577"/>
    </row>
    <row r="40" spans="1:18" s="250" customFormat="1" ht="15" customHeight="1">
      <c r="A40" s="638" t="s">
        <v>3428</v>
      </c>
      <c r="B40" s="638"/>
      <c r="C40" s="638"/>
      <c r="D40" s="638"/>
      <c r="E40" s="638"/>
      <c r="F40" s="156" t="s">
        <v>3342</v>
      </c>
      <c r="G40" s="575">
        <v>4</v>
      </c>
      <c r="H40" s="576"/>
      <c r="I40" s="576"/>
      <c r="J40" s="577"/>
      <c r="K40" s="575">
        <v>3</v>
      </c>
      <c r="L40" s="576"/>
      <c r="M40" s="576"/>
      <c r="N40" s="577"/>
    </row>
    <row r="41" spans="1:18" s="250" customFormat="1" ht="15" customHeight="1">
      <c r="A41" s="638" t="s">
        <v>3416</v>
      </c>
      <c r="B41" s="638"/>
      <c r="C41" s="638"/>
      <c r="D41" s="638"/>
      <c r="E41" s="638"/>
      <c r="F41" s="156" t="s">
        <v>3340</v>
      </c>
      <c r="G41" s="575">
        <v>0</v>
      </c>
      <c r="H41" s="576"/>
      <c r="I41" s="576"/>
      <c r="J41" s="577"/>
      <c r="K41" s="575">
        <v>0</v>
      </c>
      <c r="L41" s="576"/>
      <c r="M41" s="576"/>
      <c r="N41" s="577"/>
    </row>
    <row r="42" spans="1:18" s="250" customFormat="1" ht="15" customHeight="1">
      <c r="A42" s="639" t="s">
        <v>3417</v>
      </c>
      <c r="B42" s="639"/>
      <c r="C42" s="639"/>
      <c r="D42" s="639"/>
      <c r="E42" s="639"/>
      <c r="F42" s="156" t="s">
        <v>3335</v>
      </c>
      <c r="G42" s="645">
        <v>7</v>
      </c>
      <c r="H42" s="646"/>
      <c r="I42" s="646"/>
      <c r="J42" s="647"/>
      <c r="K42" s="645"/>
      <c r="L42" s="646"/>
      <c r="M42" s="646"/>
      <c r="N42" s="647"/>
    </row>
    <row r="43" spans="1:18" s="250" customFormat="1" ht="15" customHeight="1">
      <c r="A43" s="640" t="s">
        <v>3295</v>
      </c>
      <c r="B43" s="640"/>
      <c r="C43" s="640"/>
      <c r="D43" s="640"/>
      <c r="E43" s="640"/>
      <c r="F43" s="291"/>
      <c r="G43" s="659"/>
      <c r="H43" s="660"/>
      <c r="I43" s="660"/>
      <c r="J43" s="661"/>
      <c r="K43" s="659"/>
      <c r="L43" s="660"/>
      <c r="M43" s="660"/>
      <c r="N43" s="661"/>
    </row>
    <row r="44" spans="1:18" s="250" customFormat="1" ht="38.25" customHeight="1">
      <c r="A44" s="644" t="s">
        <v>3429</v>
      </c>
      <c r="B44" s="644"/>
      <c r="C44" s="644"/>
      <c r="D44" s="644"/>
      <c r="E44" s="644"/>
      <c r="F44" s="292" t="s">
        <v>879</v>
      </c>
      <c r="G44" s="662">
        <v>0</v>
      </c>
      <c r="H44" s="663"/>
      <c r="I44" s="663"/>
      <c r="J44" s="664"/>
      <c r="K44" s="662">
        <v>0</v>
      </c>
      <c r="L44" s="663"/>
      <c r="M44" s="663"/>
      <c r="N44" s="664"/>
    </row>
    <row r="45" spans="1:18" s="250" customFormat="1" ht="15" customHeight="1">
      <c r="A45" s="638" t="s">
        <v>3430</v>
      </c>
      <c r="B45" s="638"/>
      <c r="C45" s="638"/>
      <c r="D45" s="638"/>
      <c r="E45" s="638"/>
      <c r="F45" s="156" t="s">
        <v>883</v>
      </c>
      <c r="G45" s="584">
        <v>4</v>
      </c>
      <c r="H45" s="585"/>
      <c r="I45" s="585"/>
      <c r="J45" s="586"/>
      <c r="K45" s="584"/>
      <c r="L45" s="585"/>
      <c r="M45" s="585"/>
      <c r="N45" s="586"/>
    </row>
    <row r="46" spans="1:18" s="250" customFormat="1" ht="19.5" customHeight="1">
      <c r="A46" s="638" t="s">
        <v>3431</v>
      </c>
      <c r="B46" s="638"/>
      <c r="C46" s="638"/>
      <c r="D46" s="638"/>
      <c r="E46" s="638"/>
      <c r="F46" s="156" t="s">
        <v>3333</v>
      </c>
      <c r="G46" s="584">
        <v>0</v>
      </c>
      <c r="H46" s="585"/>
      <c r="I46" s="585"/>
      <c r="J46" s="586"/>
      <c r="K46" s="584">
        <v>0</v>
      </c>
      <c r="L46" s="585"/>
      <c r="M46" s="585"/>
      <c r="N46" s="586"/>
    </row>
    <row r="47" spans="1:18" s="250" customFormat="1" ht="15" customHeight="1">
      <c r="A47" s="638" t="s">
        <v>3432</v>
      </c>
      <c r="B47" s="638"/>
      <c r="C47" s="638"/>
      <c r="D47" s="638"/>
      <c r="E47" s="638"/>
      <c r="F47" s="156" t="s">
        <v>3332</v>
      </c>
      <c r="G47" s="584">
        <v>3</v>
      </c>
      <c r="H47" s="585"/>
      <c r="I47" s="585"/>
      <c r="J47" s="586"/>
      <c r="K47" s="584">
        <v>0</v>
      </c>
      <c r="L47" s="585"/>
      <c r="M47" s="585"/>
      <c r="N47" s="586"/>
    </row>
    <row r="48" spans="1:18" s="250" customFormat="1" ht="27" customHeight="1">
      <c r="A48" s="639" t="s">
        <v>3433</v>
      </c>
      <c r="B48" s="639"/>
      <c r="C48" s="639"/>
      <c r="D48" s="639"/>
      <c r="E48" s="639"/>
      <c r="F48" s="156" t="s">
        <v>3324</v>
      </c>
      <c r="G48" s="590">
        <f>G35-G42</f>
        <v>546</v>
      </c>
      <c r="H48" s="591"/>
      <c r="I48" s="591"/>
      <c r="J48" s="592"/>
      <c r="K48" s="590">
        <f>K35-K42</f>
        <v>390</v>
      </c>
      <c r="L48" s="591"/>
      <c r="M48" s="591"/>
      <c r="N48" s="592"/>
      <c r="O48" s="304"/>
      <c r="P48" s="304"/>
      <c r="Q48" s="304"/>
      <c r="R48" s="304"/>
    </row>
    <row r="49" spans="1:15" s="250" customFormat="1" ht="27" customHeight="1">
      <c r="A49" s="294"/>
      <c r="B49" s="294"/>
      <c r="C49" s="294"/>
      <c r="D49" s="294"/>
      <c r="E49" s="294"/>
      <c r="F49" s="295"/>
      <c r="G49" s="295"/>
      <c r="H49" s="295"/>
      <c r="I49" s="295"/>
      <c r="J49" s="296"/>
      <c r="K49" s="296"/>
      <c r="L49" s="296"/>
      <c r="M49" s="296"/>
      <c r="N49" s="296"/>
    </row>
    <row r="50" spans="1:15" ht="15" customHeight="1">
      <c r="A50" s="578" t="s">
        <v>3278</v>
      </c>
      <c r="B50" s="579"/>
      <c r="C50" s="579"/>
      <c r="D50" s="579"/>
      <c r="E50" s="580"/>
      <c r="F50" s="654" t="s">
        <v>9</v>
      </c>
      <c r="G50" s="297" t="s">
        <v>3375</v>
      </c>
      <c r="H50" s="298" t="str">
        <f>H17</f>
        <v>январь</v>
      </c>
      <c r="I50" s="299" t="s">
        <v>3311</v>
      </c>
      <c r="J50" s="300" t="str">
        <f>J17</f>
        <v>декабрь</v>
      </c>
      <c r="K50" s="297" t="s">
        <v>3375</v>
      </c>
      <c r="L50" s="298" t="str">
        <f>L17</f>
        <v>январь</v>
      </c>
      <c r="M50" s="299" t="s">
        <v>3311</v>
      </c>
      <c r="N50" s="301" t="str">
        <f>N17</f>
        <v>декабрь</v>
      </c>
    </row>
    <row r="51" spans="1:15" ht="15" customHeight="1">
      <c r="A51" s="581"/>
      <c r="B51" s="582"/>
      <c r="C51" s="582"/>
      <c r="D51" s="582"/>
      <c r="E51" s="583"/>
      <c r="F51" s="655"/>
      <c r="G51" s="656">
        <f>G18</f>
        <v>43373</v>
      </c>
      <c r="H51" s="657"/>
      <c r="I51" s="657"/>
      <c r="J51" s="658"/>
      <c r="K51" s="656">
        <f>K18</f>
        <v>43100</v>
      </c>
      <c r="L51" s="657"/>
      <c r="M51" s="657"/>
      <c r="N51" s="658"/>
    </row>
    <row r="52" spans="1:15" ht="11.25" customHeight="1">
      <c r="A52" s="395">
        <v>1</v>
      </c>
      <c r="B52" s="396"/>
      <c r="C52" s="396"/>
      <c r="D52" s="396"/>
      <c r="E52" s="397"/>
      <c r="F52" s="262">
        <v>2</v>
      </c>
      <c r="G52" s="581">
        <v>3</v>
      </c>
      <c r="H52" s="582"/>
      <c r="I52" s="582"/>
      <c r="J52" s="583"/>
      <c r="K52" s="581">
        <v>4</v>
      </c>
      <c r="L52" s="582"/>
      <c r="M52" s="582"/>
      <c r="N52" s="583"/>
    </row>
    <row r="53" spans="1:15" s="250" customFormat="1" ht="15" customHeight="1">
      <c r="A53" s="417" t="s">
        <v>3434</v>
      </c>
      <c r="B53" s="418"/>
      <c r="C53" s="418"/>
      <c r="D53" s="418"/>
      <c r="E53" s="418"/>
      <c r="F53" s="418"/>
      <c r="G53" s="418"/>
      <c r="H53" s="418"/>
      <c r="I53" s="418"/>
      <c r="J53" s="418"/>
      <c r="K53" s="418"/>
      <c r="L53" s="418"/>
      <c r="M53" s="418"/>
      <c r="N53" s="419"/>
    </row>
    <row r="54" spans="1:15" s="250" customFormat="1" ht="15" customHeight="1">
      <c r="A54" s="639" t="s">
        <v>3435</v>
      </c>
      <c r="B54" s="639"/>
      <c r="C54" s="639"/>
      <c r="D54" s="639"/>
      <c r="E54" s="639"/>
      <c r="F54" s="156" t="s">
        <v>3323</v>
      </c>
      <c r="G54" s="590">
        <f>SUM(G55:J59)</f>
        <v>0</v>
      </c>
      <c r="H54" s="591"/>
      <c r="I54" s="591"/>
      <c r="J54" s="592"/>
      <c r="K54" s="590">
        <f>SUM(K55:N59)</f>
        <v>0</v>
      </c>
      <c r="L54" s="591"/>
      <c r="M54" s="591"/>
      <c r="N54" s="592"/>
    </row>
    <row r="55" spans="1:15" s="250" customFormat="1" ht="15" customHeight="1">
      <c r="A55" s="640" t="s">
        <v>3295</v>
      </c>
      <c r="B55" s="640"/>
      <c r="C55" s="640"/>
      <c r="D55" s="640"/>
      <c r="E55" s="640"/>
      <c r="F55" s="272"/>
      <c r="G55" s="648">
        <v>0</v>
      </c>
      <c r="H55" s="649"/>
      <c r="I55" s="649"/>
      <c r="J55" s="650"/>
      <c r="K55" s="648">
        <v>0</v>
      </c>
      <c r="L55" s="649"/>
      <c r="M55" s="649"/>
      <c r="N55" s="650"/>
    </row>
    <row r="56" spans="1:15" s="250" customFormat="1" ht="15" customHeight="1">
      <c r="A56" s="644" t="s">
        <v>3436</v>
      </c>
      <c r="B56" s="644"/>
      <c r="C56" s="644"/>
      <c r="D56" s="644"/>
      <c r="E56" s="644"/>
      <c r="F56" s="270" t="s">
        <v>901</v>
      </c>
      <c r="G56" s="651"/>
      <c r="H56" s="652"/>
      <c r="I56" s="652"/>
      <c r="J56" s="653"/>
      <c r="K56" s="651"/>
      <c r="L56" s="652"/>
      <c r="M56" s="652"/>
      <c r="N56" s="653"/>
    </row>
    <row r="57" spans="1:15" s="250" customFormat="1" ht="15" customHeight="1">
      <c r="A57" s="638" t="s">
        <v>3437</v>
      </c>
      <c r="B57" s="638"/>
      <c r="C57" s="638"/>
      <c r="D57" s="638"/>
      <c r="E57" s="638"/>
      <c r="F57" s="156" t="s">
        <v>3438</v>
      </c>
      <c r="G57" s="575">
        <v>0</v>
      </c>
      <c r="H57" s="576"/>
      <c r="I57" s="576"/>
      <c r="J57" s="577"/>
      <c r="K57" s="575">
        <v>0</v>
      </c>
      <c r="L57" s="576"/>
      <c r="M57" s="576"/>
      <c r="N57" s="577"/>
    </row>
    <row r="58" spans="1:15" s="250" customFormat="1" ht="27" customHeight="1">
      <c r="A58" s="638" t="s">
        <v>3302</v>
      </c>
      <c r="B58" s="638"/>
      <c r="C58" s="638"/>
      <c r="D58" s="638"/>
      <c r="E58" s="638"/>
      <c r="F58" s="156" t="s">
        <v>3439</v>
      </c>
      <c r="G58" s="575">
        <v>0</v>
      </c>
      <c r="H58" s="576"/>
      <c r="I58" s="576"/>
      <c r="J58" s="577"/>
      <c r="K58" s="575">
        <v>0</v>
      </c>
      <c r="L58" s="576"/>
      <c r="M58" s="576"/>
      <c r="N58" s="577"/>
    </row>
    <row r="59" spans="1:15" s="250" customFormat="1" ht="15" customHeight="1">
      <c r="A59" s="638" t="s">
        <v>3440</v>
      </c>
      <c r="B59" s="638"/>
      <c r="C59" s="638"/>
      <c r="D59" s="638"/>
      <c r="E59" s="638"/>
      <c r="F59" s="156" t="s">
        <v>3441</v>
      </c>
      <c r="G59" s="575">
        <v>0</v>
      </c>
      <c r="H59" s="576"/>
      <c r="I59" s="576"/>
      <c r="J59" s="577"/>
      <c r="K59" s="572">
        <v>0</v>
      </c>
      <c r="L59" s="573"/>
      <c r="M59" s="573"/>
      <c r="N59" s="574"/>
    </row>
    <row r="60" spans="1:15" s="250" customFormat="1" ht="15" customHeight="1">
      <c r="A60" s="639" t="s">
        <v>3442</v>
      </c>
      <c r="B60" s="639"/>
      <c r="C60" s="639"/>
      <c r="D60" s="639"/>
      <c r="E60" s="639"/>
      <c r="F60" s="156" t="s">
        <v>3322</v>
      </c>
      <c r="G60" s="645">
        <v>263</v>
      </c>
      <c r="H60" s="646"/>
      <c r="I60" s="646"/>
      <c r="J60" s="647"/>
      <c r="K60" s="645">
        <v>69</v>
      </c>
      <c r="L60" s="646"/>
      <c r="M60" s="646"/>
      <c r="N60" s="647"/>
    </row>
    <row r="61" spans="1:15" s="250" customFormat="1" ht="15" customHeight="1">
      <c r="A61" s="640" t="s">
        <v>3295</v>
      </c>
      <c r="B61" s="640"/>
      <c r="C61" s="640"/>
      <c r="D61" s="640"/>
      <c r="E61" s="640"/>
      <c r="F61" s="272"/>
      <c r="G61" s="641"/>
      <c r="H61" s="642"/>
      <c r="I61" s="642"/>
      <c r="J61" s="642"/>
      <c r="K61" s="641"/>
      <c r="L61" s="642"/>
      <c r="M61" s="642"/>
      <c r="N61" s="643"/>
    </row>
    <row r="62" spans="1:15" s="250" customFormat="1" ht="15" customHeight="1">
      <c r="A62" s="644" t="s">
        <v>3443</v>
      </c>
      <c r="B62" s="644"/>
      <c r="C62" s="644"/>
      <c r="D62" s="644"/>
      <c r="E62" s="644"/>
      <c r="F62" s="270" t="s">
        <v>927</v>
      </c>
      <c r="G62" s="605">
        <v>0</v>
      </c>
      <c r="H62" s="606"/>
      <c r="I62" s="606"/>
      <c r="J62" s="606"/>
      <c r="K62" s="605">
        <v>0</v>
      </c>
      <c r="L62" s="606"/>
      <c r="M62" s="606"/>
      <c r="N62" s="607"/>
    </row>
    <row r="63" spans="1:15" s="250" customFormat="1" ht="27" customHeight="1">
      <c r="A63" s="638" t="s">
        <v>3444</v>
      </c>
      <c r="B63" s="638"/>
      <c r="C63" s="638"/>
      <c r="D63" s="638"/>
      <c r="E63" s="638"/>
      <c r="F63" s="156" t="s">
        <v>3445</v>
      </c>
      <c r="G63" s="584">
        <v>263</v>
      </c>
      <c r="H63" s="585"/>
      <c r="I63" s="585"/>
      <c r="J63" s="586"/>
      <c r="K63" s="605">
        <v>69</v>
      </c>
      <c r="L63" s="606"/>
      <c r="M63" s="606"/>
      <c r="N63" s="607"/>
    </row>
    <row r="64" spans="1:15" s="250" customFormat="1" ht="15" customHeight="1">
      <c r="A64" s="638" t="s">
        <v>3446</v>
      </c>
      <c r="B64" s="638"/>
      <c r="C64" s="638"/>
      <c r="D64" s="638"/>
      <c r="E64" s="638"/>
      <c r="F64" s="156" t="s">
        <v>3447</v>
      </c>
      <c r="G64" s="584">
        <v>0</v>
      </c>
      <c r="H64" s="585"/>
      <c r="I64" s="585"/>
      <c r="J64" s="586"/>
      <c r="K64" s="605">
        <v>0</v>
      </c>
      <c r="L64" s="606"/>
      <c r="M64" s="606"/>
      <c r="N64" s="607"/>
    </row>
    <row r="65" spans="1:19" s="250" customFormat="1" ht="15" customHeight="1">
      <c r="A65" s="638" t="s">
        <v>3448</v>
      </c>
      <c r="B65" s="638"/>
      <c r="C65" s="638"/>
      <c r="D65" s="638"/>
      <c r="E65" s="638"/>
      <c r="F65" s="156" t="s">
        <v>3449</v>
      </c>
      <c r="G65" s="584">
        <v>0</v>
      </c>
      <c r="H65" s="585"/>
      <c r="I65" s="585"/>
      <c r="J65" s="586"/>
      <c r="K65" s="605">
        <v>0</v>
      </c>
      <c r="L65" s="606"/>
      <c r="M65" s="606"/>
      <c r="N65" s="607"/>
    </row>
    <row r="66" spans="1:19" s="250" customFormat="1" ht="15" customHeight="1">
      <c r="A66" s="638" t="s">
        <v>3432</v>
      </c>
      <c r="B66" s="638"/>
      <c r="C66" s="638"/>
      <c r="D66" s="638"/>
      <c r="E66" s="638"/>
      <c r="F66" s="156" t="s">
        <v>3450</v>
      </c>
      <c r="G66" s="584">
        <v>0</v>
      </c>
      <c r="H66" s="585"/>
      <c r="I66" s="585"/>
      <c r="J66" s="586"/>
      <c r="K66" s="605">
        <v>0</v>
      </c>
      <c r="L66" s="606"/>
      <c r="M66" s="606"/>
      <c r="N66" s="607"/>
    </row>
    <row r="67" spans="1:19" s="250" customFormat="1" ht="27" customHeight="1">
      <c r="A67" s="638" t="s">
        <v>3451</v>
      </c>
      <c r="B67" s="638"/>
      <c r="C67" s="638"/>
      <c r="D67" s="638"/>
      <c r="E67" s="638"/>
      <c r="F67" s="156" t="s">
        <v>3321</v>
      </c>
      <c r="G67" s="590">
        <v>263</v>
      </c>
      <c r="H67" s="591"/>
      <c r="I67" s="591"/>
      <c r="J67" s="592"/>
      <c r="K67" s="590">
        <f>K54-K60</f>
        <v>-69</v>
      </c>
      <c r="L67" s="591"/>
      <c r="M67" s="591"/>
      <c r="N67" s="592"/>
      <c r="O67" s="305" t="str">
        <f>IF(OR(O69&gt;0,O71&gt;0,O70&gt;0),"ВНИМАНИЕ!","")</f>
        <v/>
      </c>
      <c r="P67" s="304"/>
      <c r="Q67" s="304"/>
      <c r="R67" s="304"/>
    </row>
    <row r="68" spans="1:19" s="250" customFormat="1" ht="38.25" customHeight="1">
      <c r="A68" s="639" t="s">
        <v>3452</v>
      </c>
      <c r="B68" s="639"/>
      <c r="C68" s="639"/>
      <c r="D68" s="639"/>
      <c r="E68" s="639"/>
      <c r="F68" s="156" t="s">
        <v>1017</v>
      </c>
      <c r="G68" s="590">
        <v>22</v>
      </c>
      <c r="H68" s="591"/>
      <c r="I68" s="591"/>
      <c r="J68" s="592"/>
      <c r="K68" s="590">
        <f>K33+K48+K67</f>
        <v>-20</v>
      </c>
      <c r="L68" s="591"/>
      <c r="M68" s="591"/>
      <c r="N68" s="592"/>
      <c r="O68" s="680">
        <f>IF(OR(Баланс!$I$2="I",Баланс!$I$2="II",Баланс!$I$2="III",Баланс!$I$2="IV",Баланс!$J$6&gt;0,Баланс!$K$6&gt;0),0,IF(K71=G69,0,"стр. 120 гр. 3 не равна стр. 130 гр. 4 (для годовой отчетности)"))</f>
        <v>0</v>
      </c>
      <c r="P68" s="681"/>
      <c r="Q68" s="681"/>
      <c r="R68" s="681"/>
      <c r="S68" s="681"/>
    </row>
    <row r="69" spans="1:19" s="250" customFormat="1" ht="15" customHeight="1">
      <c r="A69" s="411" t="s">
        <v>3453</v>
      </c>
      <c r="B69" s="618"/>
      <c r="C69" s="618"/>
      <c r="D69" s="618"/>
      <c r="E69" s="619"/>
      <c r="F69" s="620" t="s">
        <v>467</v>
      </c>
      <c r="G69" s="631">
        <v>53</v>
      </c>
      <c r="H69" s="632"/>
      <c r="I69" s="632"/>
      <c r="J69" s="633"/>
      <c r="K69" s="631">
        <v>73</v>
      </c>
      <c r="L69" s="632"/>
      <c r="M69" s="632"/>
      <c r="N69" s="633"/>
      <c r="O69" s="680">
        <f>IF(G69=Баланс!G63,0,"стр. 120 гр. 3 не равна стр. 270 гр. 4 Баланса!")</f>
        <v>0</v>
      </c>
      <c r="P69" s="682"/>
      <c r="Q69" s="682"/>
      <c r="R69" s="682"/>
      <c r="S69" s="682"/>
    </row>
    <row r="70" spans="1:19" s="250" customFormat="1" ht="15" customHeight="1">
      <c r="A70" s="634" t="s">
        <v>3454</v>
      </c>
      <c r="B70" s="635"/>
      <c r="C70" s="636" t="str">
        <f>Баланс!G33</f>
        <v>На 31.12.2017 г.</v>
      </c>
      <c r="D70" s="636"/>
      <c r="E70" s="637"/>
      <c r="F70" s="630"/>
      <c r="G70" s="572"/>
      <c r="H70" s="573"/>
      <c r="I70" s="573"/>
      <c r="J70" s="574"/>
      <c r="K70" s="572"/>
      <c r="L70" s="573"/>
      <c r="M70" s="573"/>
      <c r="N70" s="574"/>
      <c r="O70" s="683">
        <f>IF(OR(Баланс!$I$2="I",Баланс!$I$2="II",Баланс!$I$2="III",Баланс!$I$2="IV",Баланс!$J$6&gt;0,Баланс!$K$6&gt;0),0,IF(K71=Баланс!G63,0,"стр. 130 гр. 4 не равна стр. 270 гр. 4 Баланса (для годовой отчетности)"))</f>
        <v>0</v>
      </c>
      <c r="P70" s="684"/>
      <c r="Q70" s="684"/>
      <c r="R70" s="684"/>
      <c r="S70" s="684"/>
    </row>
    <row r="71" spans="1:19" s="250" customFormat="1" ht="15.75" customHeight="1">
      <c r="A71" s="617" t="s">
        <v>3453</v>
      </c>
      <c r="B71" s="618"/>
      <c r="C71" s="618"/>
      <c r="D71" s="618"/>
      <c r="E71" s="619"/>
      <c r="F71" s="620" t="s">
        <v>3317</v>
      </c>
      <c r="G71" s="622">
        <v>75</v>
      </c>
      <c r="H71" s="623"/>
      <c r="I71" s="623"/>
      <c r="J71" s="624"/>
      <c r="K71" s="622">
        <v>53</v>
      </c>
      <c r="L71" s="623"/>
      <c r="M71" s="623"/>
      <c r="N71" s="624"/>
      <c r="O71" s="680">
        <f>IF(G71=Баланс!F63,0,"стр. 130 гр. 3 не равна стр. 270 гр. 3 Баланса!")</f>
        <v>0</v>
      </c>
      <c r="P71" s="681"/>
      <c r="Q71" s="681"/>
      <c r="R71" s="681"/>
      <c r="S71" s="681"/>
    </row>
    <row r="72" spans="1:19" s="250" customFormat="1" ht="17.25" customHeight="1">
      <c r="A72" s="628" t="s">
        <v>3454</v>
      </c>
      <c r="B72" s="629"/>
      <c r="C72" s="544" t="str">
        <f>Баланс!F33</f>
        <v>На 31.12.2018 г.</v>
      </c>
      <c r="D72" s="544"/>
      <c r="E72" s="545"/>
      <c r="F72" s="621"/>
      <c r="G72" s="625"/>
      <c r="H72" s="626"/>
      <c r="I72" s="626"/>
      <c r="J72" s="627"/>
      <c r="K72" s="625"/>
      <c r="L72" s="626"/>
      <c r="M72" s="626"/>
      <c r="N72" s="627"/>
      <c r="O72" s="303"/>
      <c r="P72" s="302"/>
      <c r="Q72" s="302"/>
      <c r="R72" s="302"/>
      <c r="S72" s="302"/>
    </row>
    <row r="73" spans="1:19" s="250" customFormat="1" ht="26.25" customHeight="1">
      <c r="A73" s="616" t="s">
        <v>3455</v>
      </c>
      <c r="B73" s="616"/>
      <c r="C73" s="616"/>
      <c r="D73" s="616"/>
      <c r="E73" s="616"/>
      <c r="F73" s="156" t="s">
        <v>3315</v>
      </c>
      <c r="G73" s="575">
        <v>0</v>
      </c>
      <c r="H73" s="576"/>
      <c r="I73" s="576"/>
      <c r="J73" s="577"/>
      <c r="K73" s="575">
        <v>0</v>
      </c>
      <c r="L73" s="576"/>
      <c r="M73" s="576"/>
      <c r="N73" s="577"/>
      <c r="O73" s="678" t="s">
        <v>3456</v>
      </c>
      <c r="P73" s="679"/>
      <c r="Q73" s="679"/>
      <c r="R73" s="679"/>
    </row>
    <row r="74" spans="1:19" ht="11.25" customHeight="1">
      <c r="A74" s="130"/>
      <c r="B74" s="130"/>
      <c r="C74" s="130"/>
      <c r="D74" s="130"/>
      <c r="E74" s="130"/>
      <c r="F74" s="130"/>
      <c r="G74" s="130"/>
      <c r="H74" s="130"/>
      <c r="I74" s="130"/>
      <c r="J74" s="130"/>
      <c r="K74" s="130"/>
      <c r="L74" s="130"/>
      <c r="M74" s="130"/>
      <c r="N74" s="137"/>
    </row>
    <row r="75" spans="1:19" ht="11.25" customHeight="1">
      <c r="A75" s="134" t="s">
        <v>71</v>
      </c>
      <c r="B75" s="460"/>
      <c r="C75" s="460"/>
      <c r="D75" s="134"/>
      <c r="E75" s="132"/>
      <c r="F75" s="130"/>
      <c r="G75" s="130"/>
      <c r="H75" s="130"/>
      <c r="I75" s="130"/>
      <c r="J75" s="594" t="str">
        <f>Баланс!F107</f>
        <v>В.В.Чулкин</v>
      </c>
      <c r="K75" s="594"/>
      <c r="L75" s="594"/>
      <c r="M75" s="594"/>
      <c r="N75" s="594"/>
    </row>
    <row r="76" spans="1:19" ht="11.25" customHeight="1">
      <c r="A76" s="132"/>
      <c r="B76" s="461" t="s">
        <v>260</v>
      </c>
      <c r="C76" s="461"/>
      <c r="D76" s="136"/>
      <c r="E76" s="132"/>
      <c r="F76" s="135"/>
      <c r="G76" s="135"/>
      <c r="H76" s="135"/>
      <c r="I76" s="135"/>
      <c r="J76" s="458" t="s">
        <v>3141</v>
      </c>
      <c r="K76" s="458"/>
      <c r="L76" s="458"/>
      <c r="M76" s="458"/>
      <c r="N76" s="459"/>
    </row>
    <row r="77" spans="1:19" ht="11.25" customHeight="1">
      <c r="A77" s="132"/>
      <c r="B77" s="136"/>
      <c r="C77" s="136"/>
      <c r="D77" s="136"/>
      <c r="E77" s="132"/>
      <c r="F77" s="135"/>
      <c r="G77" s="135"/>
      <c r="H77" s="135"/>
      <c r="I77" s="135"/>
      <c r="J77" s="136"/>
      <c r="K77" s="136"/>
      <c r="L77" s="136"/>
      <c r="M77" s="136"/>
      <c r="N77" s="135"/>
    </row>
    <row r="78" spans="1:19" ht="11.25" customHeight="1">
      <c r="A78" s="134" t="s">
        <v>70</v>
      </c>
      <c r="B78" s="460"/>
      <c r="C78" s="460"/>
      <c r="D78" s="134"/>
      <c r="E78" s="132"/>
      <c r="F78" s="130"/>
      <c r="G78" s="130"/>
      <c r="H78" s="130"/>
      <c r="I78" s="130"/>
      <c r="J78" s="594" t="str">
        <f>Баланс!F110</f>
        <v>М.М.Тимошко</v>
      </c>
      <c r="K78" s="594"/>
      <c r="L78" s="594"/>
      <c r="M78" s="594"/>
      <c r="N78" s="594"/>
    </row>
    <row r="79" spans="1:19" ht="11.25" customHeight="1">
      <c r="A79" s="132"/>
      <c r="B79" s="461" t="s">
        <v>260</v>
      </c>
      <c r="C79" s="461"/>
      <c r="D79" s="136"/>
      <c r="E79" s="132"/>
      <c r="F79" s="133"/>
      <c r="G79" s="133"/>
      <c r="H79" s="133"/>
      <c r="I79" s="133"/>
      <c r="J79" s="458" t="s">
        <v>3141</v>
      </c>
      <c r="K79" s="458"/>
      <c r="L79" s="458"/>
      <c r="M79" s="458"/>
      <c r="N79" s="459"/>
    </row>
    <row r="80" spans="1:19" ht="11.25" customHeight="1">
      <c r="A80" s="132"/>
      <c r="B80" s="132"/>
      <c r="C80" s="132"/>
      <c r="D80" s="132"/>
      <c r="E80" s="132"/>
      <c r="F80" s="130"/>
      <c r="G80" s="130"/>
      <c r="H80" s="130"/>
      <c r="I80" s="130"/>
      <c r="J80" s="129"/>
      <c r="K80" s="129"/>
      <c r="L80" s="129"/>
      <c r="M80" s="129"/>
      <c r="N80" s="129"/>
    </row>
    <row r="81" spans="1:14" ht="11.25" customHeight="1">
      <c r="A81" s="556">
        <f>Баланс!A113</f>
        <v>43545</v>
      </c>
      <c r="B81" s="556"/>
      <c r="C81" s="131"/>
      <c r="D81" s="131"/>
      <c r="E81" s="131"/>
      <c r="F81" s="130"/>
      <c r="G81" s="130"/>
      <c r="H81" s="130"/>
      <c r="I81" s="130"/>
      <c r="J81" s="129"/>
      <c r="K81" s="129"/>
      <c r="L81" s="129"/>
      <c r="M81" s="129"/>
      <c r="N81" s="129"/>
    </row>
    <row r="82" spans="1:14" ht="17.25" customHeight="1">
      <c r="F82" s="249"/>
      <c r="G82" s="249"/>
      <c r="H82" s="249"/>
      <c r="I82" s="249"/>
      <c r="J82" s="249"/>
      <c r="K82" s="249"/>
      <c r="L82" s="249"/>
      <c r="M82" s="249"/>
      <c r="N82" s="248"/>
    </row>
    <row r="83" spans="1:14" ht="11.25" customHeight="1">
      <c r="A83" s="248"/>
      <c r="B83" s="248"/>
      <c r="C83" s="248"/>
      <c r="D83" s="248"/>
      <c r="E83" s="248"/>
      <c r="F83" s="248"/>
      <c r="G83" s="248"/>
      <c r="H83" s="248"/>
      <c r="I83" s="248"/>
      <c r="J83" s="248"/>
      <c r="K83" s="248"/>
      <c r="L83" s="248"/>
      <c r="M83" s="248"/>
      <c r="N83" s="248"/>
    </row>
    <row r="84" spans="1:14" ht="11.25" customHeight="1">
      <c r="A84" s="248"/>
      <c r="B84" s="248"/>
      <c r="C84" s="248"/>
      <c r="D84" s="248"/>
      <c r="E84" s="248"/>
      <c r="F84" s="248"/>
      <c r="G84" s="248"/>
      <c r="H84" s="248"/>
      <c r="I84" s="248"/>
      <c r="J84" s="248"/>
      <c r="K84" s="248"/>
      <c r="L84" s="248"/>
      <c r="M84" s="248"/>
      <c r="N84" s="248"/>
    </row>
    <row r="85" spans="1:14" ht="11.25" customHeight="1">
      <c r="A85" s="248"/>
      <c r="B85" s="248"/>
      <c r="C85" s="248"/>
      <c r="D85" s="248"/>
      <c r="E85" s="248"/>
      <c r="F85" s="248"/>
      <c r="G85" s="248"/>
      <c r="H85" s="248"/>
      <c r="I85" s="248"/>
      <c r="J85" s="248"/>
      <c r="K85" s="248"/>
      <c r="L85" s="248"/>
      <c r="M85" s="248"/>
      <c r="N85" s="248"/>
    </row>
    <row r="86" spans="1:14" ht="11.25" customHeight="1">
      <c r="A86" s="248"/>
      <c r="B86" s="248"/>
      <c r="C86" s="248"/>
      <c r="D86" s="248"/>
      <c r="E86" s="248"/>
      <c r="F86" s="248"/>
      <c r="G86" s="248"/>
      <c r="H86" s="248"/>
      <c r="I86" s="248"/>
      <c r="J86" s="248"/>
      <c r="K86" s="248"/>
      <c r="L86" s="248"/>
      <c r="M86" s="248"/>
      <c r="N86" s="248"/>
    </row>
    <row r="87" spans="1:14" ht="11.25" customHeight="1">
      <c r="A87" s="248"/>
      <c r="B87" s="248"/>
      <c r="C87" s="248"/>
      <c r="D87" s="248"/>
      <c r="E87" s="248"/>
      <c r="F87" s="248"/>
      <c r="G87" s="248"/>
      <c r="H87" s="248"/>
      <c r="I87" s="248"/>
      <c r="J87" s="248"/>
      <c r="K87" s="248"/>
      <c r="L87" s="248"/>
      <c r="M87" s="248"/>
      <c r="N87" s="248"/>
    </row>
    <row r="88" spans="1:14" ht="11.25" customHeight="1">
      <c r="A88" s="248"/>
      <c r="B88" s="248"/>
      <c r="C88" s="248"/>
      <c r="D88" s="248"/>
      <c r="E88" s="248"/>
      <c r="F88" s="248"/>
      <c r="G88" s="248"/>
      <c r="H88" s="248"/>
      <c r="I88" s="248"/>
      <c r="J88" s="248"/>
      <c r="K88" s="248"/>
      <c r="L88" s="248"/>
      <c r="M88" s="248"/>
      <c r="N88" s="248"/>
    </row>
    <row r="89" spans="1:14" ht="11.25" customHeight="1">
      <c r="A89" s="248"/>
      <c r="B89" s="248"/>
      <c r="C89" s="248"/>
      <c r="D89" s="248"/>
      <c r="E89" s="248"/>
      <c r="F89" s="248"/>
      <c r="G89" s="248"/>
      <c r="H89" s="248"/>
      <c r="I89" s="248"/>
      <c r="J89" s="248"/>
      <c r="K89" s="248"/>
      <c r="L89" s="248"/>
      <c r="M89" s="248"/>
      <c r="N89" s="248"/>
    </row>
    <row r="90" spans="1:14" ht="11.25" customHeight="1">
      <c r="A90" s="248"/>
      <c r="B90" s="248"/>
      <c r="C90" s="248"/>
      <c r="D90" s="248"/>
      <c r="E90" s="248"/>
      <c r="F90" s="248"/>
      <c r="G90" s="248"/>
      <c r="H90" s="248"/>
      <c r="I90" s="248"/>
      <c r="J90" s="248"/>
      <c r="K90" s="248"/>
      <c r="L90" s="248"/>
      <c r="M90" s="248"/>
      <c r="N90" s="248"/>
    </row>
  </sheetData>
  <sheetProtection formatCells="0" formatColumns="0" formatRows="0" insertColumns="0" insertRows="0" insertHyperlinks="0" deleteColumns="0" deleteRows="0" sort="0" autoFilter="0" pivotTables="0"/>
  <mergeCells count="191">
    <mergeCell ref="K37:N37"/>
    <mergeCell ref="K33:N33"/>
    <mergeCell ref="K29:N29"/>
    <mergeCell ref="K30:N30"/>
    <mergeCell ref="K35:N35"/>
    <mergeCell ref="O16:R19"/>
    <mergeCell ref="A81:B81"/>
    <mergeCell ref="K73:N73"/>
    <mergeCell ref="K18:N18"/>
    <mergeCell ref="K65:N65"/>
    <mergeCell ref="K66:N66"/>
    <mergeCell ref="K67:N67"/>
    <mergeCell ref="K39:N39"/>
    <mergeCell ref="K36:N36"/>
    <mergeCell ref="K28:N28"/>
    <mergeCell ref="A69:E69"/>
    <mergeCell ref="G64:J64"/>
    <mergeCell ref="G54:J54"/>
    <mergeCell ref="G66:J66"/>
    <mergeCell ref="G55:J56"/>
    <mergeCell ref="G67:J67"/>
    <mergeCell ref="G65:J65"/>
    <mergeCell ref="G63:J63"/>
    <mergeCell ref="G60:J60"/>
    <mergeCell ref="G61:J61"/>
    <mergeCell ref="G62:J62"/>
    <mergeCell ref="A46:E46"/>
    <mergeCell ref="G41:J41"/>
    <mergeCell ref="G44:J44"/>
    <mergeCell ref="A30:E30"/>
    <mergeCell ref="A31:E31"/>
    <mergeCell ref="A56:E56"/>
    <mergeCell ref="A53:N53"/>
    <mergeCell ref="A54:E54"/>
    <mergeCell ref="A36:E36"/>
    <mergeCell ref="A35:E35"/>
    <mergeCell ref="G46:J46"/>
    <mergeCell ref="A55:E55"/>
    <mergeCell ref="G37:J37"/>
    <mergeCell ref="G51:J51"/>
    <mergeCell ref="A45:E45"/>
    <mergeCell ref="G45:J45"/>
    <mergeCell ref="A50:E51"/>
    <mergeCell ref="G48:J48"/>
    <mergeCell ref="A41:E41"/>
    <mergeCell ref="A42:E42"/>
    <mergeCell ref="A40:E40"/>
    <mergeCell ref="A43:E43"/>
    <mergeCell ref="F50:F51"/>
    <mergeCell ref="K38:N38"/>
    <mergeCell ref="B79:C79"/>
    <mergeCell ref="J75:N75"/>
    <mergeCell ref="J78:N78"/>
    <mergeCell ref="J79:N79"/>
    <mergeCell ref="J76:N76"/>
    <mergeCell ref="B75:C75"/>
    <mergeCell ref="B76:C76"/>
    <mergeCell ref="B78:C78"/>
    <mergeCell ref="G52:J52"/>
    <mergeCell ref="A52:E52"/>
    <mergeCell ref="F69:F70"/>
    <mergeCell ref="A57:E57"/>
    <mergeCell ref="A67:E67"/>
    <mergeCell ref="A68:E68"/>
    <mergeCell ref="A66:E66"/>
    <mergeCell ref="A71:E71"/>
    <mergeCell ref="A59:E59"/>
    <mergeCell ref="A60:E60"/>
    <mergeCell ref="A64:E64"/>
    <mergeCell ref="A65:E65"/>
    <mergeCell ref="A61:E61"/>
    <mergeCell ref="A62:E62"/>
    <mergeCell ref="A70:B70"/>
    <mergeCell ref="C70:E70"/>
    <mergeCell ref="K27:N27"/>
    <mergeCell ref="G22:J22"/>
    <mergeCell ref="A23:E23"/>
    <mergeCell ref="A24:E24"/>
    <mergeCell ref="A28:E28"/>
    <mergeCell ref="A58:E58"/>
    <mergeCell ref="A63:E63"/>
    <mergeCell ref="G32:J32"/>
    <mergeCell ref="A32:E32"/>
    <mergeCell ref="G29:J29"/>
    <mergeCell ref="G30:J30"/>
    <mergeCell ref="G43:J43"/>
    <mergeCell ref="G35:J35"/>
    <mergeCell ref="G36:J36"/>
    <mergeCell ref="A48:E48"/>
    <mergeCell ref="G39:J39"/>
    <mergeCell ref="A39:E39"/>
    <mergeCell ref="A44:E44"/>
    <mergeCell ref="G40:J40"/>
    <mergeCell ref="G38:J38"/>
    <mergeCell ref="A37:E37"/>
    <mergeCell ref="A38:E38"/>
    <mergeCell ref="A47:E47"/>
    <mergeCell ref="G47:J47"/>
    <mergeCell ref="J1:N1"/>
    <mergeCell ref="J3:N3"/>
    <mergeCell ref="A5:N5"/>
    <mergeCell ref="H2:N2"/>
    <mergeCell ref="G7:I7"/>
    <mergeCell ref="A6:N6"/>
    <mergeCell ref="K46:N46"/>
    <mergeCell ref="K47:N47"/>
    <mergeCell ref="K40:N40"/>
    <mergeCell ref="K43:N43"/>
    <mergeCell ref="K44:N44"/>
    <mergeCell ref="K45:N45"/>
    <mergeCell ref="K41:N41"/>
    <mergeCell ref="K42:N42"/>
    <mergeCell ref="A20:N20"/>
    <mergeCell ref="K19:N19"/>
    <mergeCell ref="K21:N21"/>
    <mergeCell ref="K22:N22"/>
    <mergeCell ref="G21:J21"/>
    <mergeCell ref="G28:J28"/>
    <mergeCell ref="G25:J25"/>
    <mergeCell ref="G26:J26"/>
    <mergeCell ref="K32:N32"/>
    <mergeCell ref="G42:J42"/>
    <mergeCell ref="A9:C9"/>
    <mergeCell ref="E9:N9"/>
    <mergeCell ref="E13:N13"/>
    <mergeCell ref="E10:N10"/>
    <mergeCell ref="A13:C13"/>
    <mergeCell ref="A11:C11"/>
    <mergeCell ref="A14:C14"/>
    <mergeCell ref="E11:N11"/>
    <mergeCell ref="A12:C12"/>
    <mergeCell ref="E12:N12"/>
    <mergeCell ref="A10:C10"/>
    <mergeCell ref="E14:N14"/>
    <mergeCell ref="A15:C15"/>
    <mergeCell ref="K64:N64"/>
    <mergeCell ref="K58:N58"/>
    <mergeCell ref="K59:N59"/>
    <mergeCell ref="K57:N57"/>
    <mergeCell ref="K52:N52"/>
    <mergeCell ref="K62:N62"/>
    <mergeCell ref="A19:E19"/>
    <mergeCell ref="G19:J19"/>
    <mergeCell ref="A17:E18"/>
    <mergeCell ref="F17:F18"/>
    <mergeCell ref="K51:N51"/>
    <mergeCell ref="K24:N24"/>
    <mergeCell ref="K25:N25"/>
    <mergeCell ref="K26:N26"/>
    <mergeCell ref="G23:J23"/>
    <mergeCell ref="G24:J24"/>
    <mergeCell ref="G27:J27"/>
    <mergeCell ref="K23:N23"/>
    <mergeCell ref="A25:E25"/>
    <mergeCell ref="A29:E29"/>
    <mergeCell ref="A34:N34"/>
    <mergeCell ref="K31:N31"/>
    <mergeCell ref="K48:N48"/>
    <mergeCell ref="E15:N15"/>
    <mergeCell ref="G18:J18"/>
    <mergeCell ref="A73:E73"/>
    <mergeCell ref="A72:B72"/>
    <mergeCell ref="C72:E72"/>
    <mergeCell ref="F71:F72"/>
    <mergeCell ref="K68:N68"/>
    <mergeCell ref="K71:N72"/>
    <mergeCell ref="K61:N61"/>
    <mergeCell ref="K54:N54"/>
    <mergeCell ref="K63:N63"/>
    <mergeCell ref="K60:N60"/>
    <mergeCell ref="G59:J59"/>
    <mergeCell ref="K55:N56"/>
    <mergeCell ref="G58:J58"/>
    <mergeCell ref="G57:J57"/>
    <mergeCell ref="A21:E21"/>
    <mergeCell ref="A22:E22"/>
    <mergeCell ref="A26:E26"/>
    <mergeCell ref="A27:E27"/>
    <mergeCell ref="G31:J31"/>
    <mergeCell ref="G33:J33"/>
    <mergeCell ref="A33:E33"/>
    <mergeCell ref="O73:R73"/>
    <mergeCell ref="O68:S68"/>
    <mergeCell ref="O69:S69"/>
    <mergeCell ref="O70:S70"/>
    <mergeCell ref="O71:S71"/>
    <mergeCell ref="G69:J70"/>
    <mergeCell ref="K69:N70"/>
    <mergeCell ref="G68:J68"/>
    <mergeCell ref="G73:J73"/>
    <mergeCell ref="G71:J72"/>
  </mergeCells>
  <conditionalFormatting sqref="O68:O72">
    <cfRule type="cellIs" dxfId="1" priority="2" stopIfTrue="1" operator="greaterThan">
      <formula>0</formula>
    </cfRule>
  </conditionalFormatting>
  <conditionalFormatting sqref="E10:N10">
    <cfRule type="cellIs" dxfId="0" priority="1" stopIfTrue="1" operator="equal">
      <formula>0</formula>
    </cfRule>
  </conditionalFormatting>
  <dataValidations count="1">
    <dataValidation type="decimal" operator="greaterThanOrEqual" allowBlank="1" showInputMessage="1" showErrorMessage="1" errorTitle="Внимание!" error="Значение в данной ячейке не должно быть отрицательным" sqref="G29:N32 JC29:JJ32 SY29:TF32 ACU29:ADB32 AMQ29:AMX32 AWM29:AWT32 BGI29:BGP32 BQE29:BQL32 CAA29:CAH32 CJW29:CKD32 CTS29:CTZ32 DDO29:DDV32 DNK29:DNR32 DXG29:DXN32 EHC29:EHJ32 EQY29:ERF32 FAU29:FBB32 FKQ29:FKX32 FUM29:FUT32 GEI29:GEP32 GOE29:GOL32 GYA29:GYH32 HHW29:HID32 HRS29:HRZ32 IBO29:IBV32 ILK29:ILR32 IVG29:IVN32 JFC29:JFJ32 JOY29:JPF32 JYU29:JZB32 KIQ29:KIX32 KSM29:KST32 LCI29:LCP32 LME29:LML32 LWA29:LWH32 MFW29:MGD32 MPS29:MPZ32 MZO29:MZV32 NJK29:NJR32 NTG29:NTN32 ODC29:ODJ32 OMY29:ONF32 OWU29:OXB32 PGQ29:PGX32 PQM29:PQT32 QAI29:QAP32 QKE29:QKL32 QUA29:QUH32 RDW29:RED32 RNS29:RNZ32 RXO29:RXV32 SHK29:SHR32 SRG29:SRN32 TBC29:TBJ32 TKY29:TLF32 TUU29:TVB32 UEQ29:UEX32 UOM29:UOT32 UYI29:UYP32 VIE29:VIL32 VSA29:VSH32 WBW29:WCD32 WLS29:WLZ32 WVO29:WVV32 G65565:N65568 JC65565:JJ65568 SY65565:TF65568 ACU65565:ADB65568 AMQ65565:AMX65568 AWM65565:AWT65568 BGI65565:BGP65568 BQE65565:BQL65568 CAA65565:CAH65568 CJW65565:CKD65568 CTS65565:CTZ65568 DDO65565:DDV65568 DNK65565:DNR65568 DXG65565:DXN65568 EHC65565:EHJ65568 EQY65565:ERF65568 FAU65565:FBB65568 FKQ65565:FKX65568 FUM65565:FUT65568 GEI65565:GEP65568 GOE65565:GOL65568 GYA65565:GYH65568 HHW65565:HID65568 HRS65565:HRZ65568 IBO65565:IBV65568 ILK65565:ILR65568 IVG65565:IVN65568 JFC65565:JFJ65568 JOY65565:JPF65568 JYU65565:JZB65568 KIQ65565:KIX65568 KSM65565:KST65568 LCI65565:LCP65568 LME65565:LML65568 LWA65565:LWH65568 MFW65565:MGD65568 MPS65565:MPZ65568 MZO65565:MZV65568 NJK65565:NJR65568 NTG65565:NTN65568 ODC65565:ODJ65568 OMY65565:ONF65568 OWU65565:OXB65568 PGQ65565:PGX65568 PQM65565:PQT65568 QAI65565:QAP65568 QKE65565:QKL65568 QUA65565:QUH65568 RDW65565:RED65568 RNS65565:RNZ65568 RXO65565:RXV65568 SHK65565:SHR65568 SRG65565:SRN65568 TBC65565:TBJ65568 TKY65565:TLF65568 TUU65565:TVB65568 UEQ65565:UEX65568 UOM65565:UOT65568 UYI65565:UYP65568 VIE65565:VIL65568 VSA65565:VSH65568 WBW65565:WCD65568 WLS65565:WLZ65568 WVO65565:WVV65568 G131101:N131104 JC131101:JJ131104 SY131101:TF131104 ACU131101:ADB131104 AMQ131101:AMX131104 AWM131101:AWT131104 BGI131101:BGP131104 BQE131101:BQL131104 CAA131101:CAH131104 CJW131101:CKD131104 CTS131101:CTZ131104 DDO131101:DDV131104 DNK131101:DNR131104 DXG131101:DXN131104 EHC131101:EHJ131104 EQY131101:ERF131104 FAU131101:FBB131104 FKQ131101:FKX131104 FUM131101:FUT131104 GEI131101:GEP131104 GOE131101:GOL131104 GYA131101:GYH131104 HHW131101:HID131104 HRS131101:HRZ131104 IBO131101:IBV131104 ILK131101:ILR131104 IVG131101:IVN131104 JFC131101:JFJ131104 JOY131101:JPF131104 JYU131101:JZB131104 KIQ131101:KIX131104 KSM131101:KST131104 LCI131101:LCP131104 LME131101:LML131104 LWA131101:LWH131104 MFW131101:MGD131104 MPS131101:MPZ131104 MZO131101:MZV131104 NJK131101:NJR131104 NTG131101:NTN131104 ODC131101:ODJ131104 OMY131101:ONF131104 OWU131101:OXB131104 PGQ131101:PGX131104 PQM131101:PQT131104 QAI131101:QAP131104 QKE131101:QKL131104 QUA131101:QUH131104 RDW131101:RED131104 RNS131101:RNZ131104 RXO131101:RXV131104 SHK131101:SHR131104 SRG131101:SRN131104 TBC131101:TBJ131104 TKY131101:TLF131104 TUU131101:TVB131104 UEQ131101:UEX131104 UOM131101:UOT131104 UYI131101:UYP131104 VIE131101:VIL131104 VSA131101:VSH131104 WBW131101:WCD131104 WLS131101:WLZ131104 WVO131101:WVV131104 G196637:N196640 JC196637:JJ196640 SY196637:TF196640 ACU196637:ADB196640 AMQ196637:AMX196640 AWM196637:AWT196640 BGI196637:BGP196640 BQE196637:BQL196640 CAA196637:CAH196640 CJW196637:CKD196640 CTS196637:CTZ196640 DDO196637:DDV196640 DNK196637:DNR196640 DXG196637:DXN196640 EHC196637:EHJ196640 EQY196637:ERF196640 FAU196637:FBB196640 FKQ196637:FKX196640 FUM196637:FUT196640 GEI196637:GEP196640 GOE196637:GOL196640 GYA196637:GYH196640 HHW196637:HID196640 HRS196637:HRZ196640 IBO196637:IBV196640 ILK196637:ILR196640 IVG196637:IVN196640 JFC196637:JFJ196640 JOY196637:JPF196640 JYU196637:JZB196640 KIQ196637:KIX196640 KSM196637:KST196640 LCI196637:LCP196640 LME196637:LML196640 LWA196637:LWH196640 MFW196637:MGD196640 MPS196637:MPZ196640 MZO196637:MZV196640 NJK196637:NJR196640 NTG196637:NTN196640 ODC196637:ODJ196640 OMY196637:ONF196640 OWU196637:OXB196640 PGQ196637:PGX196640 PQM196637:PQT196640 QAI196637:QAP196640 QKE196637:QKL196640 QUA196637:QUH196640 RDW196637:RED196640 RNS196637:RNZ196640 RXO196637:RXV196640 SHK196637:SHR196640 SRG196637:SRN196640 TBC196637:TBJ196640 TKY196637:TLF196640 TUU196637:TVB196640 UEQ196637:UEX196640 UOM196637:UOT196640 UYI196637:UYP196640 VIE196637:VIL196640 VSA196637:VSH196640 WBW196637:WCD196640 WLS196637:WLZ196640 WVO196637:WVV196640 G262173:N262176 JC262173:JJ262176 SY262173:TF262176 ACU262173:ADB262176 AMQ262173:AMX262176 AWM262173:AWT262176 BGI262173:BGP262176 BQE262173:BQL262176 CAA262173:CAH262176 CJW262173:CKD262176 CTS262173:CTZ262176 DDO262173:DDV262176 DNK262173:DNR262176 DXG262173:DXN262176 EHC262173:EHJ262176 EQY262173:ERF262176 FAU262173:FBB262176 FKQ262173:FKX262176 FUM262173:FUT262176 GEI262173:GEP262176 GOE262173:GOL262176 GYA262173:GYH262176 HHW262173:HID262176 HRS262173:HRZ262176 IBO262173:IBV262176 ILK262173:ILR262176 IVG262173:IVN262176 JFC262173:JFJ262176 JOY262173:JPF262176 JYU262173:JZB262176 KIQ262173:KIX262176 KSM262173:KST262176 LCI262173:LCP262176 LME262173:LML262176 LWA262173:LWH262176 MFW262173:MGD262176 MPS262173:MPZ262176 MZO262173:MZV262176 NJK262173:NJR262176 NTG262173:NTN262176 ODC262173:ODJ262176 OMY262173:ONF262176 OWU262173:OXB262176 PGQ262173:PGX262176 PQM262173:PQT262176 QAI262173:QAP262176 QKE262173:QKL262176 QUA262173:QUH262176 RDW262173:RED262176 RNS262173:RNZ262176 RXO262173:RXV262176 SHK262173:SHR262176 SRG262173:SRN262176 TBC262173:TBJ262176 TKY262173:TLF262176 TUU262173:TVB262176 UEQ262173:UEX262176 UOM262173:UOT262176 UYI262173:UYP262176 VIE262173:VIL262176 VSA262173:VSH262176 WBW262173:WCD262176 WLS262173:WLZ262176 WVO262173:WVV262176 G327709:N327712 JC327709:JJ327712 SY327709:TF327712 ACU327709:ADB327712 AMQ327709:AMX327712 AWM327709:AWT327712 BGI327709:BGP327712 BQE327709:BQL327712 CAA327709:CAH327712 CJW327709:CKD327712 CTS327709:CTZ327712 DDO327709:DDV327712 DNK327709:DNR327712 DXG327709:DXN327712 EHC327709:EHJ327712 EQY327709:ERF327712 FAU327709:FBB327712 FKQ327709:FKX327712 FUM327709:FUT327712 GEI327709:GEP327712 GOE327709:GOL327712 GYA327709:GYH327712 HHW327709:HID327712 HRS327709:HRZ327712 IBO327709:IBV327712 ILK327709:ILR327712 IVG327709:IVN327712 JFC327709:JFJ327712 JOY327709:JPF327712 JYU327709:JZB327712 KIQ327709:KIX327712 KSM327709:KST327712 LCI327709:LCP327712 LME327709:LML327712 LWA327709:LWH327712 MFW327709:MGD327712 MPS327709:MPZ327712 MZO327709:MZV327712 NJK327709:NJR327712 NTG327709:NTN327712 ODC327709:ODJ327712 OMY327709:ONF327712 OWU327709:OXB327712 PGQ327709:PGX327712 PQM327709:PQT327712 QAI327709:QAP327712 QKE327709:QKL327712 QUA327709:QUH327712 RDW327709:RED327712 RNS327709:RNZ327712 RXO327709:RXV327712 SHK327709:SHR327712 SRG327709:SRN327712 TBC327709:TBJ327712 TKY327709:TLF327712 TUU327709:TVB327712 UEQ327709:UEX327712 UOM327709:UOT327712 UYI327709:UYP327712 VIE327709:VIL327712 VSA327709:VSH327712 WBW327709:WCD327712 WLS327709:WLZ327712 WVO327709:WVV327712 G393245:N393248 JC393245:JJ393248 SY393245:TF393248 ACU393245:ADB393248 AMQ393245:AMX393248 AWM393245:AWT393248 BGI393245:BGP393248 BQE393245:BQL393248 CAA393245:CAH393248 CJW393245:CKD393248 CTS393245:CTZ393248 DDO393245:DDV393248 DNK393245:DNR393248 DXG393245:DXN393248 EHC393245:EHJ393248 EQY393245:ERF393248 FAU393245:FBB393248 FKQ393245:FKX393248 FUM393245:FUT393248 GEI393245:GEP393248 GOE393245:GOL393248 GYA393245:GYH393248 HHW393245:HID393248 HRS393245:HRZ393248 IBO393245:IBV393248 ILK393245:ILR393248 IVG393245:IVN393248 JFC393245:JFJ393248 JOY393245:JPF393248 JYU393245:JZB393248 KIQ393245:KIX393248 KSM393245:KST393248 LCI393245:LCP393248 LME393245:LML393248 LWA393245:LWH393248 MFW393245:MGD393248 MPS393245:MPZ393248 MZO393245:MZV393248 NJK393245:NJR393248 NTG393245:NTN393248 ODC393245:ODJ393248 OMY393245:ONF393248 OWU393245:OXB393248 PGQ393245:PGX393248 PQM393245:PQT393248 QAI393245:QAP393248 QKE393245:QKL393248 QUA393245:QUH393248 RDW393245:RED393248 RNS393245:RNZ393248 RXO393245:RXV393248 SHK393245:SHR393248 SRG393245:SRN393248 TBC393245:TBJ393248 TKY393245:TLF393248 TUU393245:TVB393248 UEQ393245:UEX393248 UOM393245:UOT393248 UYI393245:UYP393248 VIE393245:VIL393248 VSA393245:VSH393248 WBW393245:WCD393248 WLS393245:WLZ393248 WVO393245:WVV393248 G458781:N458784 JC458781:JJ458784 SY458781:TF458784 ACU458781:ADB458784 AMQ458781:AMX458784 AWM458781:AWT458784 BGI458781:BGP458784 BQE458781:BQL458784 CAA458781:CAH458784 CJW458781:CKD458784 CTS458781:CTZ458784 DDO458781:DDV458784 DNK458781:DNR458784 DXG458781:DXN458784 EHC458781:EHJ458784 EQY458781:ERF458784 FAU458781:FBB458784 FKQ458781:FKX458784 FUM458781:FUT458784 GEI458781:GEP458784 GOE458781:GOL458784 GYA458781:GYH458784 HHW458781:HID458784 HRS458781:HRZ458784 IBO458781:IBV458784 ILK458781:ILR458784 IVG458781:IVN458784 JFC458781:JFJ458784 JOY458781:JPF458784 JYU458781:JZB458784 KIQ458781:KIX458784 KSM458781:KST458784 LCI458781:LCP458784 LME458781:LML458784 LWA458781:LWH458784 MFW458781:MGD458784 MPS458781:MPZ458784 MZO458781:MZV458784 NJK458781:NJR458784 NTG458781:NTN458784 ODC458781:ODJ458784 OMY458781:ONF458784 OWU458781:OXB458784 PGQ458781:PGX458784 PQM458781:PQT458784 QAI458781:QAP458784 QKE458781:QKL458784 QUA458781:QUH458784 RDW458781:RED458784 RNS458781:RNZ458784 RXO458781:RXV458784 SHK458781:SHR458784 SRG458781:SRN458784 TBC458781:TBJ458784 TKY458781:TLF458784 TUU458781:TVB458784 UEQ458781:UEX458784 UOM458781:UOT458784 UYI458781:UYP458784 VIE458781:VIL458784 VSA458781:VSH458784 WBW458781:WCD458784 WLS458781:WLZ458784 WVO458781:WVV458784 G524317:N524320 JC524317:JJ524320 SY524317:TF524320 ACU524317:ADB524320 AMQ524317:AMX524320 AWM524317:AWT524320 BGI524317:BGP524320 BQE524317:BQL524320 CAA524317:CAH524320 CJW524317:CKD524320 CTS524317:CTZ524320 DDO524317:DDV524320 DNK524317:DNR524320 DXG524317:DXN524320 EHC524317:EHJ524320 EQY524317:ERF524320 FAU524317:FBB524320 FKQ524317:FKX524320 FUM524317:FUT524320 GEI524317:GEP524320 GOE524317:GOL524320 GYA524317:GYH524320 HHW524317:HID524320 HRS524317:HRZ524320 IBO524317:IBV524320 ILK524317:ILR524320 IVG524317:IVN524320 JFC524317:JFJ524320 JOY524317:JPF524320 JYU524317:JZB524320 KIQ524317:KIX524320 KSM524317:KST524320 LCI524317:LCP524320 LME524317:LML524320 LWA524317:LWH524320 MFW524317:MGD524320 MPS524317:MPZ524320 MZO524317:MZV524320 NJK524317:NJR524320 NTG524317:NTN524320 ODC524317:ODJ524320 OMY524317:ONF524320 OWU524317:OXB524320 PGQ524317:PGX524320 PQM524317:PQT524320 QAI524317:QAP524320 QKE524317:QKL524320 QUA524317:QUH524320 RDW524317:RED524320 RNS524317:RNZ524320 RXO524317:RXV524320 SHK524317:SHR524320 SRG524317:SRN524320 TBC524317:TBJ524320 TKY524317:TLF524320 TUU524317:TVB524320 UEQ524317:UEX524320 UOM524317:UOT524320 UYI524317:UYP524320 VIE524317:VIL524320 VSA524317:VSH524320 WBW524317:WCD524320 WLS524317:WLZ524320 WVO524317:WVV524320 G589853:N589856 JC589853:JJ589856 SY589853:TF589856 ACU589853:ADB589856 AMQ589853:AMX589856 AWM589853:AWT589856 BGI589853:BGP589856 BQE589853:BQL589856 CAA589853:CAH589856 CJW589853:CKD589856 CTS589853:CTZ589856 DDO589853:DDV589856 DNK589853:DNR589856 DXG589853:DXN589856 EHC589853:EHJ589856 EQY589853:ERF589856 FAU589853:FBB589856 FKQ589853:FKX589856 FUM589853:FUT589856 GEI589853:GEP589856 GOE589853:GOL589856 GYA589853:GYH589856 HHW589853:HID589856 HRS589853:HRZ589856 IBO589853:IBV589856 ILK589853:ILR589856 IVG589853:IVN589856 JFC589853:JFJ589856 JOY589853:JPF589856 JYU589853:JZB589856 KIQ589853:KIX589856 KSM589853:KST589856 LCI589853:LCP589856 LME589853:LML589856 LWA589853:LWH589856 MFW589853:MGD589856 MPS589853:MPZ589856 MZO589853:MZV589856 NJK589853:NJR589856 NTG589853:NTN589856 ODC589853:ODJ589856 OMY589853:ONF589856 OWU589853:OXB589856 PGQ589853:PGX589856 PQM589853:PQT589856 QAI589853:QAP589856 QKE589853:QKL589856 QUA589853:QUH589856 RDW589853:RED589856 RNS589853:RNZ589856 RXO589853:RXV589856 SHK589853:SHR589856 SRG589853:SRN589856 TBC589853:TBJ589856 TKY589853:TLF589856 TUU589853:TVB589856 UEQ589853:UEX589856 UOM589853:UOT589856 UYI589853:UYP589856 VIE589853:VIL589856 VSA589853:VSH589856 WBW589853:WCD589856 WLS589853:WLZ589856 WVO589853:WVV589856 G655389:N655392 JC655389:JJ655392 SY655389:TF655392 ACU655389:ADB655392 AMQ655389:AMX655392 AWM655389:AWT655392 BGI655389:BGP655392 BQE655389:BQL655392 CAA655389:CAH655392 CJW655389:CKD655392 CTS655389:CTZ655392 DDO655389:DDV655392 DNK655389:DNR655392 DXG655389:DXN655392 EHC655389:EHJ655392 EQY655389:ERF655392 FAU655389:FBB655392 FKQ655389:FKX655392 FUM655389:FUT655392 GEI655389:GEP655392 GOE655389:GOL655392 GYA655389:GYH655392 HHW655389:HID655392 HRS655389:HRZ655392 IBO655389:IBV655392 ILK655389:ILR655392 IVG655389:IVN655392 JFC655389:JFJ655392 JOY655389:JPF655392 JYU655389:JZB655392 KIQ655389:KIX655392 KSM655389:KST655392 LCI655389:LCP655392 LME655389:LML655392 LWA655389:LWH655392 MFW655389:MGD655392 MPS655389:MPZ655392 MZO655389:MZV655392 NJK655389:NJR655392 NTG655389:NTN655392 ODC655389:ODJ655392 OMY655389:ONF655392 OWU655389:OXB655392 PGQ655389:PGX655392 PQM655389:PQT655392 QAI655389:QAP655392 QKE655389:QKL655392 QUA655389:QUH655392 RDW655389:RED655392 RNS655389:RNZ655392 RXO655389:RXV655392 SHK655389:SHR655392 SRG655389:SRN655392 TBC655389:TBJ655392 TKY655389:TLF655392 TUU655389:TVB655392 UEQ655389:UEX655392 UOM655389:UOT655392 UYI655389:UYP655392 VIE655389:VIL655392 VSA655389:VSH655392 WBW655389:WCD655392 WLS655389:WLZ655392 WVO655389:WVV655392 G720925:N720928 JC720925:JJ720928 SY720925:TF720928 ACU720925:ADB720928 AMQ720925:AMX720928 AWM720925:AWT720928 BGI720925:BGP720928 BQE720925:BQL720928 CAA720925:CAH720928 CJW720925:CKD720928 CTS720925:CTZ720928 DDO720925:DDV720928 DNK720925:DNR720928 DXG720925:DXN720928 EHC720925:EHJ720928 EQY720925:ERF720928 FAU720925:FBB720928 FKQ720925:FKX720928 FUM720925:FUT720928 GEI720925:GEP720928 GOE720925:GOL720928 GYA720925:GYH720928 HHW720925:HID720928 HRS720925:HRZ720928 IBO720925:IBV720928 ILK720925:ILR720928 IVG720925:IVN720928 JFC720925:JFJ720928 JOY720925:JPF720928 JYU720925:JZB720928 KIQ720925:KIX720928 KSM720925:KST720928 LCI720925:LCP720928 LME720925:LML720928 LWA720925:LWH720928 MFW720925:MGD720928 MPS720925:MPZ720928 MZO720925:MZV720928 NJK720925:NJR720928 NTG720925:NTN720928 ODC720925:ODJ720928 OMY720925:ONF720928 OWU720925:OXB720928 PGQ720925:PGX720928 PQM720925:PQT720928 QAI720925:QAP720928 QKE720925:QKL720928 QUA720925:QUH720928 RDW720925:RED720928 RNS720925:RNZ720928 RXO720925:RXV720928 SHK720925:SHR720928 SRG720925:SRN720928 TBC720925:TBJ720928 TKY720925:TLF720928 TUU720925:TVB720928 UEQ720925:UEX720928 UOM720925:UOT720928 UYI720925:UYP720928 VIE720925:VIL720928 VSA720925:VSH720928 WBW720925:WCD720928 WLS720925:WLZ720928 WVO720925:WVV720928 G786461:N786464 JC786461:JJ786464 SY786461:TF786464 ACU786461:ADB786464 AMQ786461:AMX786464 AWM786461:AWT786464 BGI786461:BGP786464 BQE786461:BQL786464 CAA786461:CAH786464 CJW786461:CKD786464 CTS786461:CTZ786464 DDO786461:DDV786464 DNK786461:DNR786464 DXG786461:DXN786464 EHC786461:EHJ786464 EQY786461:ERF786464 FAU786461:FBB786464 FKQ786461:FKX786464 FUM786461:FUT786464 GEI786461:GEP786464 GOE786461:GOL786464 GYA786461:GYH786464 HHW786461:HID786464 HRS786461:HRZ786464 IBO786461:IBV786464 ILK786461:ILR786464 IVG786461:IVN786464 JFC786461:JFJ786464 JOY786461:JPF786464 JYU786461:JZB786464 KIQ786461:KIX786464 KSM786461:KST786464 LCI786461:LCP786464 LME786461:LML786464 LWA786461:LWH786464 MFW786461:MGD786464 MPS786461:MPZ786464 MZO786461:MZV786464 NJK786461:NJR786464 NTG786461:NTN786464 ODC786461:ODJ786464 OMY786461:ONF786464 OWU786461:OXB786464 PGQ786461:PGX786464 PQM786461:PQT786464 QAI786461:QAP786464 QKE786461:QKL786464 QUA786461:QUH786464 RDW786461:RED786464 RNS786461:RNZ786464 RXO786461:RXV786464 SHK786461:SHR786464 SRG786461:SRN786464 TBC786461:TBJ786464 TKY786461:TLF786464 TUU786461:TVB786464 UEQ786461:UEX786464 UOM786461:UOT786464 UYI786461:UYP786464 VIE786461:VIL786464 VSA786461:VSH786464 WBW786461:WCD786464 WLS786461:WLZ786464 WVO786461:WVV786464 G851997:N852000 JC851997:JJ852000 SY851997:TF852000 ACU851997:ADB852000 AMQ851997:AMX852000 AWM851997:AWT852000 BGI851997:BGP852000 BQE851997:BQL852000 CAA851997:CAH852000 CJW851997:CKD852000 CTS851997:CTZ852000 DDO851997:DDV852000 DNK851997:DNR852000 DXG851997:DXN852000 EHC851997:EHJ852000 EQY851997:ERF852000 FAU851997:FBB852000 FKQ851997:FKX852000 FUM851997:FUT852000 GEI851997:GEP852000 GOE851997:GOL852000 GYA851997:GYH852000 HHW851997:HID852000 HRS851997:HRZ852000 IBO851997:IBV852000 ILK851997:ILR852000 IVG851997:IVN852000 JFC851997:JFJ852000 JOY851997:JPF852000 JYU851997:JZB852000 KIQ851997:KIX852000 KSM851997:KST852000 LCI851997:LCP852000 LME851997:LML852000 LWA851997:LWH852000 MFW851997:MGD852000 MPS851997:MPZ852000 MZO851997:MZV852000 NJK851997:NJR852000 NTG851997:NTN852000 ODC851997:ODJ852000 OMY851997:ONF852000 OWU851997:OXB852000 PGQ851997:PGX852000 PQM851997:PQT852000 QAI851997:QAP852000 QKE851997:QKL852000 QUA851997:QUH852000 RDW851997:RED852000 RNS851997:RNZ852000 RXO851997:RXV852000 SHK851997:SHR852000 SRG851997:SRN852000 TBC851997:TBJ852000 TKY851997:TLF852000 TUU851997:TVB852000 UEQ851997:UEX852000 UOM851997:UOT852000 UYI851997:UYP852000 VIE851997:VIL852000 VSA851997:VSH852000 WBW851997:WCD852000 WLS851997:WLZ852000 WVO851997:WVV852000 G917533:N917536 JC917533:JJ917536 SY917533:TF917536 ACU917533:ADB917536 AMQ917533:AMX917536 AWM917533:AWT917536 BGI917533:BGP917536 BQE917533:BQL917536 CAA917533:CAH917536 CJW917533:CKD917536 CTS917533:CTZ917536 DDO917533:DDV917536 DNK917533:DNR917536 DXG917533:DXN917536 EHC917533:EHJ917536 EQY917533:ERF917536 FAU917533:FBB917536 FKQ917533:FKX917536 FUM917533:FUT917536 GEI917533:GEP917536 GOE917533:GOL917536 GYA917533:GYH917536 HHW917533:HID917536 HRS917533:HRZ917536 IBO917533:IBV917536 ILK917533:ILR917536 IVG917533:IVN917536 JFC917533:JFJ917536 JOY917533:JPF917536 JYU917533:JZB917536 KIQ917533:KIX917536 KSM917533:KST917536 LCI917533:LCP917536 LME917533:LML917536 LWA917533:LWH917536 MFW917533:MGD917536 MPS917533:MPZ917536 MZO917533:MZV917536 NJK917533:NJR917536 NTG917533:NTN917536 ODC917533:ODJ917536 OMY917533:ONF917536 OWU917533:OXB917536 PGQ917533:PGX917536 PQM917533:PQT917536 QAI917533:QAP917536 QKE917533:QKL917536 QUA917533:QUH917536 RDW917533:RED917536 RNS917533:RNZ917536 RXO917533:RXV917536 SHK917533:SHR917536 SRG917533:SRN917536 TBC917533:TBJ917536 TKY917533:TLF917536 TUU917533:TVB917536 UEQ917533:UEX917536 UOM917533:UOT917536 UYI917533:UYP917536 VIE917533:VIL917536 VSA917533:VSH917536 WBW917533:WCD917536 WLS917533:WLZ917536 WVO917533:WVV917536 G983069:N983072 JC983069:JJ983072 SY983069:TF983072 ACU983069:ADB983072 AMQ983069:AMX983072 AWM983069:AWT983072 BGI983069:BGP983072 BQE983069:BQL983072 CAA983069:CAH983072 CJW983069:CKD983072 CTS983069:CTZ983072 DDO983069:DDV983072 DNK983069:DNR983072 DXG983069:DXN983072 EHC983069:EHJ983072 EQY983069:ERF983072 FAU983069:FBB983072 FKQ983069:FKX983072 FUM983069:FUT983072 GEI983069:GEP983072 GOE983069:GOL983072 GYA983069:GYH983072 HHW983069:HID983072 HRS983069:HRZ983072 IBO983069:IBV983072 ILK983069:ILR983072 IVG983069:IVN983072 JFC983069:JFJ983072 JOY983069:JPF983072 JYU983069:JZB983072 KIQ983069:KIX983072 KSM983069:KST983072 LCI983069:LCP983072 LME983069:LML983072 LWA983069:LWH983072 MFW983069:MGD983072 MPS983069:MPZ983072 MZO983069:MZV983072 NJK983069:NJR983072 NTG983069:NTN983072 ODC983069:ODJ983072 OMY983069:ONF983072 OWU983069:OXB983072 PGQ983069:PGX983072 PQM983069:PQT983072 QAI983069:QAP983072 QKE983069:QKL983072 QUA983069:QUH983072 RDW983069:RED983072 RNS983069:RNZ983072 RXO983069:RXV983072 SHK983069:SHR983072 SRG983069:SRN983072 TBC983069:TBJ983072 TKY983069:TLF983072 TUU983069:TVB983072 UEQ983069:UEX983072 UOM983069:UOT983072 UYI983069:UYP983072 VIE983069:VIL983072 VSA983069:VSH983072 WBW983069:WCD983072 WLS983069:WLZ983072 WVO983069:WVV983072 G62:N66 JC62:JJ66 SY62:TF66 ACU62:ADB66 AMQ62:AMX66 AWM62:AWT66 BGI62:BGP66 BQE62:BQL66 CAA62:CAH66 CJW62:CKD66 CTS62:CTZ66 DDO62:DDV66 DNK62:DNR66 DXG62:DXN66 EHC62:EHJ66 EQY62:ERF66 FAU62:FBB66 FKQ62:FKX66 FUM62:FUT66 GEI62:GEP66 GOE62:GOL66 GYA62:GYH66 HHW62:HID66 HRS62:HRZ66 IBO62:IBV66 ILK62:ILR66 IVG62:IVN66 JFC62:JFJ66 JOY62:JPF66 JYU62:JZB66 KIQ62:KIX66 KSM62:KST66 LCI62:LCP66 LME62:LML66 LWA62:LWH66 MFW62:MGD66 MPS62:MPZ66 MZO62:MZV66 NJK62:NJR66 NTG62:NTN66 ODC62:ODJ66 OMY62:ONF66 OWU62:OXB66 PGQ62:PGX66 PQM62:PQT66 QAI62:QAP66 QKE62:QKL66 QUA62:QUH66 RDW62:RED66 RNS62:RNZ66 RXO62:RXV66 SHK62:SHR66 SRG62:SRN66 TBC62:TBJ66 TKY62:TLF66 TUU62:TVB66 UEQ62:UEX66 UOM62:UOT66 UYI62:UYP66 VIE62:VIL66 VSA62:VSH66 WBW62:WCD66 WLS62:WLZ66 WVO62:WVV66 G65598:N65602 JC65598:JJ65602 SY65598:TF65602 ACU65598:ADB65602 AMQ65598:AMX65602 AWM65598:AWT65602 BGI65598:BGP65602 BQE65598:BQL65602 CAA65598:CAH65602 CJW65598:CKD65602 CTS65598:CTZ65602 DDO65598:DDV65602 DNK65598:DNR65602 DXG65598:DXN65602 EHC65598:EHJ65602 EQY65598:ERF65602 FAU65598:FBB65602 FKQ65598:FKX65602 FUM65598:FUT65602 GEI65598:GEP65602 GOE65598:GOL65602 GYA65598:GYH65602 HHW65598:HID65602 HRS65598:HRZ65602 IBO65598:IBV65602 ILK65598:ILR65602 IVG65598:IVN65602 JFC65598:JFJ65602 JOY65598:JPF65602 JYU65598:JZB65602 KIQ65598:KIX65602 KSM65598:KST65602 LCI65598:LCP65602 LME65598:LML65602 LWA65598:LWH65602 MFW65598:MGD65602 MPS65598:MPZ65602 MZO65598:MZV65602 NJK65598:NJR65602 NTG65598:NTN65602 ODC65598:ODJ65602 OMY65598:ONF65602 OWU65598:OXB65602 PGQ65598:PGX65602 PQM65598:PQT65602 QAI65598:QAP65602 QKE65598:QKL65602 QUA65598:QUH65602 RDW65598:RED65602 RNS65598:RNZ65602 RXO65598:RXV65602 SHK65598:SHR65602 SRG65598:SRN65602 TBC65598:TBJ65602 TKY65598:TLF65602 TUU65598:TVB65602 UEQ65598:UEX65602 UOM65598:UOT65602 UYI65598:UYP65602 VIE65598:VIL65602 VSA65598:VSH65602 WBW65598:WCD65602 WLS65598:WLZ65602 WVO65598:WVV65602 G131134:N131138 JC131134:JJ131138 SY131134:TF131138 ACU131134:ADB131138 AMQ131134:AMX131138 AWM131134:AWT131138 BGI131134:BGP131138 BQE131134:BQL131138 CAA131134:CAH131138 CJW131134:CKD131138 CTS131134:CTZ131138 DDO131134:DDV131138 DNK131134:DNR131138 DXG131134:DXN131138 EHC131134:EHJ131138 EQY131134:ERF131138 FAU131134:FBB131138 FKQ131134:FKX131138 FUM131134:FUT131138 GEI131134:GEP131138 GOE131134:GOL131138 GYA131134:GYH131138 HHW131134:HID131138 HRS131134:HRZ131138 IBO131134:IBV131138 ILK131134:ILR131138 IVG131134:IVN131138 JFC131134:JFJ131138 JOY131134:JPF131138 JYU131134:JZB131138 KIQ131134:KIX131138 KSM131134:KST131138 LCI131134:LCP131138 LME131134:LML131138 LWA131134:LWH131138 MFW131134:MGD131138 MPS131134:MPZ131138 MZO131134:MZV131138 NJK131134:NJR131138 NTG131134:NTN131138 ODC131134:ODJ131138 OMY131134:ONF131138 OWU131134:OXB131138 PGQ131134:PGX131138 PQM131134:PQT131138 QAI131134:QAP131138 QKE131134:QKL131138 QUA131134:QUH131138 RDW131134:RED131138 RNS131134:RNZ131138 RXO131134:RXV131138 SHK131134:SHR131138 SRG131134:SRN131138 TBC131134:TBJ131138 TKY131134:TLF131138 TUU131134:TVB131138 UEQ131134:UEX131138 UOM131134:UOT131138 UYI131134:UYP131138 VIE131134:VIL131138 VSA131134:VSH131138 WBW131134:WCD131138 WLS131134:WLZ131138 WVO131134:WVV131138 G196670:N196674 JC196670:JJ196674 SY196670:TF196674 ACU196670:ADB196674 AMQ196670:AMX196674 AWM196670:AWT196674 BGI196670:BGP196674 BQE196670:BQL196674 CAA196670:CAH196674 CJW196670:CKD196674 CTS196670:CTZ196674 DDO196670:DDV196674 DNK196670:DNR196674 DXG196670:DXN196674 EHC196670:EHJ196674 EQY196670:ERF196674 FAU196670:FBB196674 FKQ196670:FKX196674 FUM196670:FUT196674 GEI196670:GEP196674 GOE196670:GOL196674 GYA196670:GYH196674 HHW196670:HID196674 HRS196670:HRZ196674 IBO196670:IBV196674 ILK196670:ILR196674 IVG196670:IVN196674 JFC196670:JFJ196674 JOY196670:JPF196674 JYU196670:JZB196674 KIQ196670:KIX196674 KSM196670:KST196674 LCI196670:LCP196674 LME196670:LML196674 LWA196670:LWH196674 MFW196670:MGD196674 MPS196670:MPZ196674 MZO196670:MZV196674 NJK196670:NJR196674 NTG196670:NTN196674 ODC196670:ODJ196674 OMY196670:ONF196674 OWU196670:OXB196674 PGQ196670:PGX196674 PQM196670:PQT196674 QAI196670:QAP196674 QKE196670:QKL196674 QUA196670:QUH196674 RDW196670:RED196674 RNS196670:RNZ196674 RXO196670:RXV196674 SHK196670:SHR196674 SRG196670:SRN196674 TBC196670:TBJ196674 TKY196670:TLF196674 TUU196670:TVB196674 UEQ196670:UEX196674 UOM196670:UOT196674 UYI196670:UYP196674 VIE196670:VIL196674 VSA196670:VSH196674 WBW196670:WCD196674 WLS196670:WLZ196674 WVO196670:WVV196674 G262206:N262210 JC262206:JJ262210 SY262206:TF262210 ACU262206:ADB262210 AMQ262206:AMX262210 AWM262206:AWT262210 BGI262206:BGP262210 BQE262206:BQL262210 CAA262206:CAH262210 CJW262206:CKD262210 CTS262206:CTZ262210 DDO262206:DDV262210 DNK262206:DNR262210 DXG262206:DXN262210 EHC262206:EHJ262210 EQY262206:ERF262210 FAU262206:FBB262210 FKQ262206:FKX262210 FUM262206:FUT262210 GEI262206:GEP262210 GOE262206:GOL262210 GYA262206:GYH262210 HHW262206:HID262210 HRS262206:HRZ262210 IBO262206:IBV262210 ILK262206:ILR262210 IVG262206:IVN262210 JFC262206:JFJ262210 JOY262206:JPF262210 JYU262206:JZB262210 KIQ262206:KIX262210 KSM262206:KST262210 LCI262206:LCP262210 LME262206:LML262210 LWA262206:LWH262210 MFW262206:MGD262210 MPS262206:MPZ262210 MZO262206:MZV262210 NJK262206:NJR262210 NTG262206:NTN262210 ODC262206:ODJ262210 OMY262206:ONF262210 OWU262206:OXB262210 PGQ262206:PGX262210 PQM262206:PQT262210 QAI262206:QAP262210 QKE262206:QKL262210 QUA262206:QUH262210 RDW262206:RED262210 RNS262206:RNZ262210 RXO262206:RXV262210 SHK262206:SHR262210 SRG262206:SRN262210 TBC262206:TBJ262210 TKY262206:TLF262210 TUU262206:TVB262210 UEQ262206:UEX262210 UOM262206:UOT262210 UYI262206:UYP262210 VIE262206:VIL262210 VSA262206:VSH262210 WBW262206:WCD262210 WLS262206:WLZ262210 WVO262206:WVV262210 G327742:N327746 JC327742:JJ327746 SY327742:TF327746 ACU327742:ADB327746 AMQ327742:AMX327746 AWM327742:AWT327746 BGI327742:BGP327746 BQE327742:BQL327746 CAA327742:CAH327746 CJW327742:CKD327746 CTS327742:CTZ327746 DDO327742:DDV327746 DNK327742:DNR327746 DXG327742:DXN327746 EHC327742:EHJ327746 EQY327742:ERF327746 FAU327742:FBB327746 FKQ327742:FKX327746 FUM327742:FUT327746 GEI327742:GEP327746 GOE327742:GOL327746 GYA327742:GYH327746 HHW327742:HID327746 HRS327742:HRZ327746 IBO327742:IBV327746 ILK327742:ILR327746 IVG327742:IVN327746 JFC327742:JFJ327746 JOY327742:JPF327746 JYU327742:JZB327746 KIQ327742:KIX327746 KSM327742:KST327746 LCI327742:LCP327746 LME327742:LML327746 LWA327742:LWH327746 MFW327742:MGD327746 MPS327742:MPZ327746 MZO327742:MZV327746 NJK327742:NJR327746 NTG327742:NTN327746 ODC327742:ODJ327746 OMY327742:ONF327746 OWU327742:OXB327746 PGQ327742:PGX327746 PQM327742:PQT327746 QAI327742:QAP327746 QKE327742:QKL327746 QUA327742:QUH327746 RDW327742:RED327746 RNS327742:RNZ327746 RXO327742:RXV327746 SHK327742:SHR327746 SRG327742:SRN327746 TBC327742:TBJ327746 TKY327742:TLF327746 TUU327742:TVB327746 UEQ327742:UEX327746 UOM327742:UOT327746 UYI327742:UYP327746 VIE327742:VIL327746 VSA327742:VSH327746 WBW327742:WCD327746 WLS327742:WLZ327746 WVO327742:WVV327746 G393278:N393282 JC393278:JJ393282 SY393278:TF393282 ACU393278:ADB393282 AMQ393278:AMX393282 AWM393278:AWT393282 BGI393278:BGP393282 BQE393278:BQL393282 CAA393278:CAH393282 CJW393278:CKD393282 CTS393278:CTZ393282 DDO393278:DDV393282 DNK393278:DNR393282 DXG393278:DXN393282 EHC393278:EHJ393282 EQY393278:ERF393282 FAU393278:FBB393282 FKQ393278:FKX393282 FUM393278:FUT393282 GEI393278:GEP393282 GOE393278:GOL393282 GYA393278:GYH393282 HHW393278:HID393282 HRS393278:HRZ393282 IBO393278:IBV393282 ILK393278:ILR393282 IVG393278:IVN393282 JFC393278:JFJ393282 JOY393278:JPF393282 JYU393278:JZB393282 KIQ393278:KIX393282 KSM393278:KST393282 LCI393278:LCP393282 LME393278:LML393282 LWA393278:LWH393282 MFW393278:MGD393282 MPS393278:MPZ393282 MZO393278:MZV393282 NJK393278:NJR393282 NTG393278:NTN393282 ODC393278:ODJ393282 OMY393278:ONF393282 OWU393278:OXB393282 PGQ393278:PGX393282 PQM393278:PQT393282 QAI393278:QAP393282 QKE393278:QKL393282 QUA393278:QUH393282 RDW393278:RED393282 RNS393278:RNZ393282 RXO393278:RXV393282 SHK393278:SHR393282 SRG393278:SRN393282 TBC393278:TBJ393282 TKY393278:TLF393282 TUU393278:TVB393282 UEQ393278:UEX393282 UOM393278:UOT393282 UYI393278:UYP393282 VIE393278:VIL393282 VSA393278:VSH393282 WBW393278:WCD393282 WLS393278:WLZ393282 WVO393278:WVV393282 G458814:N458818 JC458814:JJ458818 SY458814:TF458818 ACU458814:ADB458818 AMQ458814:AMX458818 AWM458814:AWT458818 BGI458814:BGP458818 BQE458814:BQL458818 CAA458814:CAH458818 CJW458814:CKD458818 CTS458814:CTZ458818 DDO458814:DDV458818 DNK458814:DNR458818 DXG458814:DXN458818 EHC458814:EHJ458818 EQY458814:ERF458818 FAU458814:FBB458818 FKQ458814:FKX458818 FUM458814:FUT458818 GEI458814:GEP458818 GOE458814:GOL458818 GYA458814:GYH458818 HHW458814:HID458818 HRS458814:HRZ458818 IBO458814:IBV458818 ILK458814:ILR458818 IVG458814:IVN458818 JFC458814:JFJ458818 JOY458814:JPF458818 JYU458814:JZB458818 KIQ458814:KIX458818 KSM458814:KST458818 LCI458814:LCP458818 LME458814:LML458818 LWA458814:LWH458818 MFW458814:MGD458818 MPS458814:MPZ458818 MZO458814:MZV458818 NJK458814:NJR458818 NTG458814:NTN458818 ODC458814:ODJ458818 OMY458814:ONF458818 OWU458814:OXB458818 PGQ458814:PGX458818 PQM458814:PQT458818 QAI458814:QAP458818 QKE458814:QKL458818 QUA458814:QUH458818 RDW458814:RED458818 RNS458814:RNZ458818 RXO458814:RXV458818 SHK458814:SHR458818 SRG458814:SRN458818 TBC458814:TBJ458818 TKY458814:TLF458818 TUU458814:TVB458818 UEQ458814:UEX458818 UOM458814:UOT458818 UYI458814:UYP458818 VIE458814:VIL458818 VSA458814:VSH458818 WBW458814:WCD458818 WLS458814:WLZ458818 WVO458814:WVV458818 G524350:N524354 JC524350:JJ524354 SY524350:TF524354 ACU524350:ADB524354 AMQ524350:AMX524354 AWM524350:AWT524354 BGI524350:BGP524354 BQE524350:BQL524354 CAA524350:CAH524354 CJW524350:CKD524354 CTS524350:CTZ524354 DDO524350:DDV524354 DNK524350:DNR524354 DXG524350:DXN524354 EHC524350:EHJ524354 EQY524350:ERF524354 FAU524350:FBB524354 FKQ524350:FKX524354 FUM524350:FUT524354 GEI524350:GEP524354 GOE524350:GOL524354 GYA524350:GYH524354 HHW524350:HID524354 HRS524350:HRZ524354 IBO524350:IBV524354 ILK524350:ILR524354 IVG524350:IVN524354 JFC524350:JFJ524354 JOY524350:JPF524354 JYU524350:JZB524354 KIQ524350:KIX524354 KSM524350:KST524354 LCI524350:LCP524354 LME524350:LML524354 LWA524350:LWH524354 MFW524350:MGD524354 MPS524350:MPZ524354 MZO524350:MZV524354 NJK524350:NJR524354 NTG524350:NTN524354 ODC524350:ODJ524354 OMY524350:ONF524354 OWU524350:OXB524354 PGQ524350:PGX524354 PQM524350:PQT524354 QAI524350:QAP524354 QKE524350:QKL524354 QUA524350:QUH524354 RDW524350:RED524354 RNS524350:RNZ524354 RXO524350:RXV524354 SHK524350:SHR524354 SRG524350:SRN524354 TBC524350:TBJ524354 TKY524350:TLF524354 TUU524350:TVB524354 UEQ524350:UEX524354 UOM524350:UOT524354 UYI524350:UYP524354 VIE524350:VIL524354 VSA524350:VSH524354 WBW524350:WCD524354 WLS524350:WLZ524354 WVO524350:WVV524354 G589886:N589890 JC589886:JJ589890 SY589886:TF589890 ACU589886:ADB589890 AMQ589886:AMX589890 AWM589886:AWT589890 BGI589886:BGP589890 BQE589886:BQL589890 CAA589886:CAH589890 CJW589886:CKD589890 CTS589886:CTZ589890 DDO589886:DDV589890 DNK589886:DNR589890 DXG589886:DXN589890 EHC589886:EHJ589890 EQY589886:ERF589890 FAU589886:FBB589890 FKQ589886:FKX589890 FUM589886:FUT589890 GEI589886:GEP589890 GOE589886:GOL589890 GYA589886:GYH589890 HHW589886:HID589890 HRS589886:HRZ589890 IBO589886:IBV589890 ILK589886:ILR589890 IVG589886:IVN589890 JFC589886:JFJ589890 JOY589886:JPF589890 JYU589886:JZB589890 KIQ589886:KIX589890 KSM589886:KST589890 LCI589886:LCP589890 LME589886:LML589890 LWA589886:LWH589890 MFW589886:MGD589890 MPS589886:MPZ589890 MZO589886:MZV589890 NJK589886:NJR589890 NTG589886:NTN589890 ODC589886:ODJ589890 OMY589886:ONF589890 OWU589886:OXB589890 PGQ589886:PGX589890 PQM589886:PQT589890 QAI589886:QAP589890 QKE589886:QKL589890 QUA589886:QUH589890 RDW589886:RED589890 RNS589886:RNZ589890 RXO589886:RXV589890 SHK589886:SHR589890 SRG589886:SRN589890 TBC589886:TBJ589890 TKY589886:TLF589890 TUU589886:TVB589890 UEQ589886:UEX589890 UOM589886:UOT589890 UYI589886:UYP589890 VIE589886:VIL589890 VSA589886:VSH589890 WBW589886:WCD589890 WLS589886:WLZ589890 WVO589886:WVV589890 G655422:N655426 JC655422:JJ655426 SY655422:TF655426 ACU655422:ADB655426 AMQ655422:AMX655426 AWM655422:AWT655426 BGI655422:BGP655426 BQE655422:BQL655426 CAA655422:CAH655426 CJW655422:CKD655426 CTS655422:CTZ655426 DDO655422:DDV655426 DNK655422:DNR655426 DXG655422:DXN655426 EHC655422:EHJ655426 EQY655422:ERF655426 FAU655422:FBB655426 FKQ655422:FKX655426 FUM655422:FUT655426 GEI655422:GEP655426 GOE655422:GOL655426 GYA655422:GYH655426 HHW655422:HID655426 HRS655422:HRZ655426 IBO655422:IBV655426 ILK655422:ILR655426 IVG655422:IVN655426 JFC655422:JFJ655426 JOY655422:JPF655426 JYU655422:JZB655426 KIQ655422:KIX655426 KSM655422:KST655426 LCI655422:LCP655426 LME655422:LML655426 LWA655422:LWH655426 MFW655422:MGD655426 MPS655422:MPZ655426 MZO655422:MZV655426 NJK655422:NJR655426 NTG655422:NTN655426 ODC655422:ODJ655426 OMY655422:ONF655426 OWU655422:OXB655426 PGQ655422:PGX655426 PQM655422:PQT655426 QAI655422:QAP655426 QKE655422:QKL655426 QUA655422:QUH655426 RDW655422:RED655426 RNS655422:RNZ655426 RXO655422:RXV655426 SHK655422:SHR655426 SRG655422:SRN655426 TBC655422:TBJ655426 TKY655422:TLF655426 TUU655422:TVB655426 UEQ655422:UEX655426 UOM655422:UOT655426 UYI655422:UYP655426 VIE655422:VIL655426 VSA655422:VSH655426 WBW655422:WCD655426 WLS655422:WLZ655426 WVO655422:WVV655426 G720958:N720962 JC720958:JJ720962 SY720958:TF720962 ACU720958:ADB720962 AMQ720958:AMX720962 AWM720958:AWT720962 BGI720958:BGP720962 BQE720958:BQL720962 CAA720958:CAH720962 CJW720958:CKD720962 CTS720958:CTZ720962 DDO720958:DDV720962 DNK720958:DNR720962 DXG720958:DXN720962 EHC720958:EHJ720962 EQY720958:ERF720962 FAU720958:FBB720962 FKQ720958:FKX720962 FUM720958:FUT720962 GEI720958:GEP720962 GOE720958:GOL720962 GYA720958:GYH720962 HHW720958:HID720962 HRS720958:HRZ720962 IBO720958:IBV720962 ILK720958:ILR720962 IVG720958:IVN720962 JFC720958:JFJ720962 JOY720958:JPF720962 JYU720958:JZB720962 KIQ720958:KIX720962 KSM720958:KST720962 LCI720958:LCP720962 LME720958:LML720962 LWA720958:LWH720962 MFW720958:MGD720962 MPS720958:MPZ720962 MZO720958:MZV720962 NJK720958:NJR720962 NTG720958:NTN720962 ODC720958:ODJ720962 OMY720958:ONF720962 OWU720958:OXB720962 PGQ720958:PGX720962 PQM720958:PQT720962 QAI720958:QAP720962 QKE720958:QKL720962 QUA720958:QUH720962 RDW720958:RED720962 RNS720958:RNZ720962 RXO720958:RXV720962 SHK720958:SHR720962 SRG720958:SRN720962 TBC720958:TBJ720962 TKY720958:TLF720962 TUU720958:TVB720962 UEQ720958:UEX720962 UOM720958:UOT720962 UYI720958:UYP720962 VIE720958:VIL720962 VSA720958:VSH720962 WBW720958:WCD720962 WLS720958:WLZ720962 WVO720958:WVV720962 G786494:N786498 JC786494:JJ786498 SY786494:TF786498 ACU786494:ADB786498 AMQ786494:AMX786498 AWM786494:AWT786498 BGI786494:BGP786498 BQE786494:BQL786498 CAA786494:CAH786498 CJW786494:CKD786498 CTS786494:CTZ786498 DDO786494:DDV786498 DNK786494:DNR786498 DXG786494:DXN786498 EHC786494:EHJ786498 EQY786494:ERF786498 FAU786494:FBB786498 FKQ786494:FKX786498 FUM786494:FUT786498 GEI786494:GEP786498 GOE786494:GOL786498 GYA786494:GYH786498 HHW786494:HID786498 HRS786494:HRZ786498 IBO786494:IBV786498 ILK786494:ILR786498 IVG786494:IVN786498 JFC786494:JFJ786498 JOY786494:JPF786498 JYU786494:JZB786498 KIQ786494:KIX786498 KSM786494:KST786498 LCI786494:LCP786498 LME786494:LML786498 LWA786494:LWH786498 MFW786494:MGD786498 MPS786494:MPZ786498 MZO786494:MZV786498 NJK786494:NJR786498 NTG786494:NTN786498 ODC786494:ODJ786498 OMY786494:ONF786498 OWU786494:OXB786498 PGQ786494:PGX786498 PQM786494:PQT786498 QAI786494:QAP786498 QKE786494:QKL786498 QUA786494:QUH786498 RDW786494:RED786498 RNS786494:RNZ786498 RXO786494:RXV786498 SHK786494:SHR786498 SRG786494:SRN786498 TBC786494:TBJ786498 TKY786494:TLF786498 TUU786494:TVB786498 UEQ786494:UEX786498 UOM786494:UOT786498 UYI786494:UYP786498 VIE786494:VIL786498 VSA786494:VSH786498 WBW786494:WCD786498 WLS786494:WLZ786498 WVO786494:WVV786498 G852030:N852034 JC852030:JJ852034 SY852030:TF852034 ACU852030:ADB852034 AMQ852030:AMX852034 AWM852030:AWT852034 BGI852030:BGP852034 BQE852030:BQL852034 CAA852030:CAH852034 CJW852030:CKD852034 CTS852030:CTZ852034 DDO852030:DDV852034 DNK852030:DNR852034 DXG852030:DXN852034 EHC852030:EHJ852034 EQY852030:ERF852034 FAU852030:FBB852034 FKQ852030:FKX852034 FUM852030:FUT852034 GEI852030:GEP852034 GOE852030:GOL852034 GYA852030:GYH852034 HHW852030:HID852034 HRS852030:HRZ852034 IBO852030:IBV852034 ILK852030:ILR852034 IVG852030:IVN852034 JFC852030:JFJ852034 JOY852030:JPF852034 JYU852030:JZB852034 KIQ852030:KIX852034 KSM852030:KST852034 LCI852030:LCP852034 LME852030:LML852034 LWA852030:LWH852034 MFW852030:MGD852034 MPS852030:MPZ852034 MZO852030:MZV852034 NJK852030:NJR852034 NTG852030:NTN852034 ODC852030:ODJ852034 OMY852030:ONF852034 OWU852030:OXB852034 PGQ852030:PGX852034 PQM852030:PQT852034 QAI852030:QAP852034 QKE852030:QKL852034 QUA852030:QUH852034 RDW852030:RED852034 RNS852030:RNZ852034 RXO852030:RXV852034 SHK852030:SHR852034 SRG852030:SRN852034 TBC852030:TBJ852034 TKY852030:TLF852034 TUU852030:TVB852034 UEQ852030:UEX852034 UOM852030:UOT852034 UYI852030:UYP852034 VIE852030:VIL852034 VSA852030:VSH852034 WBW852030:WCD852034 WLS852030:WLZ852034 WVO852030:WVV852034 G917566:N917570 JC917566:JJ917570 SY917566:TF917570 ACU917566:ADB917570 AMQ917566:AMX917570 AWM917566:AWT917570 BGI917566:BGP917570 BQE917566:BQL917570 CAA917566:CAH917570 CJW917566:CKD917570 CTS917566:CTZ917570 DDO917566:DDV917570 DNK917566:DNR917570 DXG917566:DXN917570 EHC917566:EHJ917570 EQY917566:ERF917570 FAU917566:FBB917570 FKQ917566:FKX917570 FUM917566:FUT917570 GEI917566:GEP917570 GOE917566:GOL917570 GYA917566:GYH917570 HHW917566:HID917570 HRS917566:HRZ917570 IBO917566:IBV917570 ILK917566:ILR917570 IVG917566:IVN917570 JFC917566:JFJ917570 JOY917566:JPF917570 JYU917566:JZB917570 KIQ917566:KIX917570 KSM917566:KST917570 LCI917566:LCP917570 LME917566:LML917570 LWA917566:LWH917570 MFW917566:MGD917570 MPS917566:MPZ917570 MZO917566:MZV917570 NJK917566:NJR917570 NTG917566:NTN917570 ODC917566:ODJ917570 OMY917566:ONF917570 OWU917566:OXB917570 PGQ917566:PGX917570 PQM917566:PQT917570 QAI917566:QAP917570 QKE917566:QKL917570 QUA917566:QUH917570 RDW917566:RED917570 RNS917566:RNZ917570 RXO917566:RXV917570 SHK917566:SHR917570 SRG917566:SRN917570 TBC917566:TBJ917570 TKY917566:TLF917570 TUU917566:TVB917570 UEQ917566:UEX917570 UOM917566:UOT917570 UYI917566:UYP917570 VIE917566:VIL917570 VSA917566:VSH917570 WBW917566:WCD917570 WLS917566:WLZ917570 WVO917566:WVV917570 G983102:N983106 JC983102:JJ983106 SY983102:TF983106 ACU983102:ADB983106 AMQ983102:AMX983106 AWM983102:AWT983106 BGI983102:BGP983106 BQE983102:BQL983106 CAA983102:CAH983106 CJW983102:CKD983106 CTS983102:CTZ983106 DDO983102:DDV983106 DNK983102:DNR983106 DXG983102:DXN983106 EHC983102:EHJ983106 EQY983102:ERF983106 FAU983102:FBB983106 FKQ983102:FKX983106 FUM983102:FUT983106 GEI983102:GEP983106 GOE983102:GOL983106 GYA983102:GYH983106 HHW983102:HID983106 HRS983102:HRZ983106 IBO983102:IBV983106 ILK983102:ILR983106 IVG983102:IVN983106 JFC983102:JFJ983106 JOY983102:JPF983106 JYU983102:JZB983106 KIQ983102:KIX983106 KSM983102:KST983106 LCI983102:LCP983106 LME983102:LML983106 LWA983102:LWH983106 MFW983102:MGD983106 MPS983102:MPZ983106 MZO983102:MZV983106 NJK983102:NJR983106 NTG983102:NTN983106 ODC983102:ODJ983106 OMY983102:ONF983106 OWU983102:OXB983106 PGQ983102:PGX983106 PQM983102:PQT983106 QAI983102:QAP983106 QKE983102:QKL983106 QUA983102:QUH983106 RDW983102:RED983106 RNS983102:RNZ983106 RXO983102:RXV983106 SHK983102:SHR983106 SRG983102:SRN983106 TBC983102:TBJ983106 TKY983102:TLF983106 TUU983102:TVB983106 UEQ983102:UEX983106 UOM983102:UOT983106 UYI983102:UYP983106 VIE983102:VIL983106 VSA983102:VSH983106 WBW983102:WCD983106 WLS983102:WLZ983106 WVO983102:WVV983106 G44:N47 JC44:JJ47 SY44:TF47 ACU44:ADB47 AMQ44:AMX47 AWM44:AWT47 BGI44:BGP47 BQE44:BQL47 CAA44:CAH47 CJW44:CKD47 CTS44:CTZ47 DDO44:DDV47 DNK44:DNR47 DXG44:DXN47 EHC44:EHJ47 EQY44:ERF47 FAU44:FBB47 FKQ44:FKX47 FUM44:FUT47 GEI44:GEP47 GOE44:GOL47 GYA44:GYH47 HHW44:HID47 HRS44:HRZ47 IBO44:IBV47 ILK44:ILR47 IVG44:IVN47 JFC44:JFJ47 JOY44:JPF47 JYU44:JZB47 KIQ44:KIX47 KSM44:KST47 LCI44:LCP47 LME44:LML47 LWA44:LWH47 MFW44:MGD47 MPS44:MPZ47 MZO44:MZV47 NJK44:NJR47 NTG44:NTN47 ODC44:ODJ47 OMY44:ONF47 OWU44:OXB47 PGQ44:PGX47 PQM44:PQT47 QAI44:QAP47 QKE44:QKL47 QUA44:QUH47 RDW44:RED47 RNS44:RNZ47 RXO44:RXV47 SHK44:SHR47 SRG44:SRN47 TBC44:TBJ47 TKY44:TLF47 TUU44:TVB47 UEQ44:UEX47 UOM44:UOT47 UYI44:UYP47 VIE44:VIL47 VSA44:VSH47 WBW44:WCD47 WLS44:WLZ47 WVO44:WVV47 G65580:N65583 JC65580:JJ65583 SY65580:TF65583 ACU65580:ADB65583 AMQ65580:AMX65583 AWM65580:AWT65583 BGI65580:BGP65583 BQE65580:BQL65583 CAA65580:CAH65583 CJW65580:CKD65583 CTS65580:CTZ65583 DDO65580:DDV65583 DNK65580:DNR65583 DXG65580:DXN65583 EHC65580:EHJ65583 EQY65580:ERF65583 FAU65580:FBB65583 FKQ65580:FKX65583 FUM65580:FUT65583 GEI65580:GEP65583 GOE65580:GOL65583 GYA65580:GYH65583 HHW65580:HID65583 HRS65580:HRZ65583 IBO65580:IBV65583 ILK65580:ILR65583 IVG65580:IVN65583 JFC65580:JFJ65583 JOY65580:JPF65583 JYU65580:JZB65583 KIQ65580:KIX65583 KSM65580:KST65583 LCI65580:LCP65583 LME65580:LML65583 LWA65580:LWH65583 MFW65580:MGD65583 MPS65580:MPZ65583 MZO65580:MZV65583 NJK65580:NJR65583 NTG65580:NTN65583 ODC65580:ODJ65583 OMY65580:ONF65583 OWU65580:OXB65583 PGQ65580:PGX65583 PQM65580:PQT65583 QAI65580:QAP65583 QKE65580:QKL65583 QUA65580:QUH65583 RDW65580:RED65583 RNS65580:RNZ65583 RXO65580:RXV65583 SHK65580:SHR65583 SRG65580:SRN65583 TBC65580:TBJ65583 TKY65580:TLF65583 TUU65580:TVB65583 UEQ65580:UEX65583 UOM65580:UOT65583 UYI65580:UYP65583 VIE65580:VIL65583 VSA65580:VSH65583 WBW65580:WCD65583 WLS65580:WLZ65583 WVO65580:WVV65583 G131116:N131119 JC131116:JJ131119 SY131116:TF131119 ACU131116:ADB131119 AMQ131116:AMX131119 AWM131116:AWT131119 BGI131116:BGP131119 BQE131116:BQL131119 CAA131116:CAH131119 CJW131116:CKD131119 CTS131116:CTZ131119 DDO131116:DDV131119 DNK131116:DNR131119 DXG131116:DXN131119 EHC131116:EHJ131119 EQY131116:ERF131119 FAU131116:FBB131119 FKQ131116:FKX131119 FUM131116:FUT131119 GEI131116:GEP131119 GOE131116:GOL131119 GYA131116:GYH131119 HHW131116:HID131119 HRS131116:HRZ131119 IBO131116:IBV131119 ILK131116:ILR131119 IVG131116:IVN131119 JFC131116:JFJ131119 JOY131116:JPF131119 JYU131116:JZB131119 KIQ131116:KIX131119 KSM131116:KST131119 LCI131116:LCP131119 LME131116:LML131119 LWA131116:LWH131119 MFW131116:MGD131119 MPS131116:MPZ131119 MZO131116:MZV131119 NJK131116:NJR131119 NTG131116:NTN131119 ODC131116:ODJ131119 OMY131116:ONF131119 OWU131116:OXB131119 PGQ131116:PGX131119 PQM131116:PQT131119 QAI131116:QAP131119 QKE131116:QKL131119 QUA131116:QUH131119 RDW131116:RED131119 RNS131116:RNZ131119 RXO131116:RXV131119 SHK131116:SHR131119 SRG131116:SRN131119 TBC131116:TBJ131119 TKY131116:TLF131119 TUU131116:TVB131119 UEQ131116:UEX131119 UOM131116:UOT131119 UYI131116:UYP131119 VIE131116:VIL131119 VSA131116:VSH131119 WBW131116:WCD131119 WLS131116:WLZ131119 WVO131116:WVV131119 G196652:N196655 JC196652:JJ196655 SY196652:TF196655 ACU196652:ADB196655 AMQ196652:AMX196655 AWM196652:AWT196655 BGI196652:BGP196655 BQE196652:BQL196655 CAA196652:CAH196655 CJW196652:CKD196655 CTS196652:CTZ196655 DDO196652:DDV196655 DNK196652:DNR196655 DXG196652:DXN196655 EHC196652:EHJ196655 EQY196652:ERF196655 FAU196652:FBB196655 FKQ196652:FKX196655 FUM196652:FUT196655 GEI196652:GEP196655 GOE196652:GOL196655 GYA196652:GYH196655 HHW196652:HID196655 HRS196652:HRZ196655 IBO196652:IBV196655 ILK196652:ILR196655 IVG196652:IVN196655 JFC196652:JFJ196655 JOY196652:JPF196655 JYU196652:JZB196655 KIQ196652:KIX196655 KSM196652:KST196655 LCI196652:LCP196655 LME196652:LML196655 LWA196652:LWH196655 MFW196652:MGD196655 MPS196652:MPZ196655 MZO196652:MZV196655 NJK196652:NJR196655 NTG196652:NTN196655 ODC196652:ODJ196655 OMY196652:ONF196655 OWU196652:OXB196655 PGQ196652:PGX196655 PQM196652:PQT196655 QAI196652:QAP196655 QKE196652:QKL196655 QUA196652:QUH196655 RDW196652:RED196655 RNS196652:RNZ196655 RXO196652:RXV196655 SHK196652:SHR196655 SRG196652:SRN196655 TBC196652:TBJ196655 TKY196652:TLF196655 TUU196652:TVB196655 UEQ196652:UEX196655 UOM196652:UOT196655 UYI196652:UYP196655 VIE196652:VIL196655 VSA196652:VSH196655 WBW196652:WCD196655 WLS196652:WLZ196655 WVO196652:WVV196655 G262188:N262191 JC262188:JJ262191 SY262188:TF262191 ACU262188:ADB262191 AMQ262188:AMX262191 AWM262188:AWT262191 BGI262188:BGP262191 BQE262188:BQL262191 CAA262188:CAH262191 CJW262188:CKD262191 CTS262188:CTZ262191 DDO262188:DDV262191 DNK262188:DNR262191 DXG262188:DXN262191 EHC262188:EHJ262191 EQY262188:ERF262191 FAU262188:FBB262191 FKQ262188:FKX262191 FUM262188:FUT262191 GEI262188:GEP262191 GOE262188:GOL262191 GYA262188:GYH262191 HHW262188:HID262191 HRS262188:HRZ262191 IBO262188:IBV262191 ILK262188:ILR262191 IVG262188:IVN262191 JFC262188:JFJ262191 JOY262188:JPF262191 JYU262188:JZB262191 KIQ262188:KIX262191 KSM262188:KST262191 LCI262188:LCP262191 LME262188:LML262191 LWA262188:LWH262191 MFW262188:MGD262191 MPS262188:MPZ262191 MZO262188:MZV262191 NJK262188:NJR262191 NTG262188:NTN262191 ODC262188:ODJ262191 OMY262188:ONF262191 OWU262188:OXB262191 PGQ262188:PGX262191 PQM262188:PQT262191 QAI262188:QAP262191 QKE262188:QKL262191 QUA262188:QUH262191 RDW262188:RED262191 RNS262188:RNZ262191 RXO262188:RXV262191 SHK262188:SHR262191 SRG262188:SRN262191 TBC262188:TBJ262191 TKY262188:TLF262191 TUU262188:TVB262191 UEQ262188:UEX262191 UOM262188:UOT262191 UYI262188:UYP262191 VIE262188:VIL262191 VSA262188:VSH262191 WBW262188:WCD262191 WLS262188:WLZ262191 WVO262188:WVV262191 G327724:N327727 JC327724:JJ327727 SY327724:TF327727 ACU327724:ADB327727 AMQ327724:AMX327727 AWM327724:AWT327727 BGI327724:BGP327727 BQE327724:BQL327727 CAA327724:CAH327727 CJW327724:CKD327727 CTS327724:CTZ327727 DDO327724:DDV327727 DNK327724:DNR327727 DXG327724:DXN327727 EHC327724:EHJ327727 EQY327724:ERF327727 FAU327724:FBB327727 FKQ327724:FKX327727 FUM327724:FUT327727 GEI327724:GEP327727 GOE327724:GOL327727 GYA327724:GYH327727 HHW327724:HID327727 HRS327724:HRZ327727 IBO327724:IBV327727 ILK327724:ILR327727 IVG327724:IVN327727 JFC327724:JFJ327727 JOY327724:JPF327727 JYU327724:JZB327727 KIQ327724:KIX327727 KSM327724:KST327727 LCI327724:LCP327727 LME327724:LML327727 LWA327724:LWH327727 MFW327724:MGD327727 MPS327724:MPZ327727 MZO327724:MZV327727 NJK327724:NJR327727 NTG327724:NTN327727 ODC327724:ODJ327727 OMY327724:ONF327727 OWU327724:OXB327727 PGQ327724:PGX327727 PQM327724:PQT327727 QAI327724:QAP327727 QKE327724:QKL327727 QUA327724:QUH327727 RDW327724:RED327727 RNS327724:RNZ327727 RXO327724:RXV327727 SHK327724:SHR327727 SRG327724:SRN327727 TBC327724:TBJ327727 TKY327724:TLF327727 TUU327724:TVB327727 UEQ327724:UEX327727 UOM327724:UOT327727 UYI327724:UYP327727 VIE327724:VIL327727 VSA327724:VSH327727 WBW327724:WCD327727 WLS327724:WLZ327727 WVO327724:WVV327727 G393260:N393263 JC393260:JJ393263 SY393260:TF393263 ACU393260:ADB393263 AMQ393260:AMX393263 AWM393260:AWT393263 BGI393260:BGP393263 BQE393260:BQL393263 CAA393260:CAH393263 CJW393260:CKD393263 CTS393260:CTZ393263 DDO393260:DDV393263 DNK393260:DNR393263 DXG393260:DXN393263 EHC393260:EHJ393263 EQY393260:ERF393263 FAU393260:FBB393263 FKQ393260:FKX393263 FUM393260:FUT393263 GEI393260:GEP393263 GOE393260:GOL393263 GYA393260:GYH393263 HHW393260:HID393263 HRS393260:HRZ393263 IBO393260:IBV393263 ILK393260:ILR393263 IVG393260:IVN393263 JFC393260:JFJ393263 JOY393260:JPF393263 JYU393260:JZB393263 KIQ393260:KIX393263 KSM393260:KST393263 LCI393260:LCP393263 LME393260:LML393263 LWA393260:LWH393263 MFW393260:MGD393263 MPS393260:MPZ393263 MZO393260:MZV393263 NJK393260:NJR393263 NTG393260:NTN393263 ODC393260:ODJ393263 OMY393260:ONF393263 OWU393260:OXB393263 PGQ393260:PGX393263 PQM393260:PQT393263 QAI393260:QAP393263 QKE393260:QKL393263 QUA393260:QUH393263 RDW393260:RED393263 RNS393260:RNZ393263 RXO393260:RXV393263 SHK393260:SHR393263 SRG393260:SRN393263 TBC393260:TBJ393263 TKY393260:TLF393263 TUU393260:TVB393263 UEQ393260:UEX393263 UOM393260:UOT393263 UYI393260:UYP393263 VIE393260:VIL393263 VSA393260:VSH393263 WBW393260:WCD393263 WLS393260:WLZ393263 WVO393260:WVV393263 G458796:N458799 JC458796:JJ458799 SY458796:TF458799 ACU458796:ADB458799 AMQ458796:AMX458799 AWM458796:AWT458799 BGI458796:BGP458799 BQE458796:BQL458799 CAA458796:CAH458799 CJW458796:CKD458799 CTS458796:CTZ458799 DDO458796:DDV458799 DNK458796:DNR458799 DXG458796:DXN458799 EHC458796:EHJ458799 EQY458796:ERF458799 FAU458796:FBB458799 FKQ458796:FKX458799 FUM458796:FUT458799 GEI458796:GEP458799 GOE458796:GOL458799 GYA458796:GYH458799 HHW458796:HID458799 HRS458796:HRZ458799 IBO458796:IBV458799 ILK458796:ILR458799 IVG458796:IVN458799 JFC458796:JFJ458799 JOY458796:JPF458799 JYU458796:JZB458799 KIQ458796:KIX458799 KSM458796:KST458799 LCI458796:LCP458799 LME458796:LML458799 LWA458796:LWH458799 MFW458796:MGD458799 MPS458796:MPZ458799 MZO458796:MZV458799 NJK458796:NJR458799 NTG458796:NTN458799 ODC458796:ODJ458799 OMY458796:ONF458799 OWU458796:OXB458799 PGQ458796:PGX458799 PQM458796:PQT458799 QAI458796:QAP458799 QKE458796:QKL458799 QUA458796:QUH458799 RDW458796:RED458799 RNS458796:RNZ458799 RXO458796:RXV458799 SHK458796:SHR458799 SRG458796:SRN458799 TBC458796:TBJ458799 TKY458796:TLF458799 TUU458796:TVB458799 UEQ458796:UEX458799 UOM458796:UOT458799 UYI458796:UYP458799 VIE458796:VIL458799 VSA458796:VSH458799 WBW458796:WCD458799 WLS458796:WLZ458799 WVO458796:WVV458799 G524332:N524335 JC524332:JJ524335 SY524332:TF524335 ACU524332:ADB524335 AMQ524332:AMX524335 AWM524332:AWT524335 BGI524332:BGP524335 BQE524332:BQL524335 CAA524332:CAH524335 CJW524332:CKD524335 CTS524332:CTZ524335 DDO524332:DDV524335 DNK524332:DNR524335 DXG524332:DXN524335 EHC524332:EHJ524335 EQY524332:ERF524335 FAU524332:FBB524335 FKQ524332:FKX524335 FUM524332:FUT524335 GEI524332:GEP524335 GOE524332:GOL524335 GYA524332:GYH524335 HHW524332:HID524335 HRS524332:HRZ524335 IBO524332:IBV524335 ILK524332:ILR524335 IVG524332:IVN524335 JFC524332:JFJ524335 JOY524332:JPF524335 JYU524332:JZB524335 KIQ524332:KIX524335 KSM524332:KST524335 LCI524332:LCP524335 LME524332:LML524335 LWA524332:LWH524335 MFW524332:MGD524335 MPS524332:MPZ524335 MZO524332:MZV524335 NJK524332:NJR524335 NTG524332:NTN524335 ODC524332:ODJ524335 OMY524332:ONF524335 OWU524332:OXB524335 PGQ524332:PGX524335 PQM524332:PQT524335 QAI524332:QAP524335 QKE524332:QKL524335 QUA524332:QUH524335 RDW524332:RED524335 RNS524332:RNZ524335 RXO524332:RXV524335 SHK524332:SHR524335 SRG524332:SRN524335 TBC524332:TBJ524335 TKY524332:TLF524335 TUU524332:TVB524335 UEQ524332:UEX524335 UOM524332:UOT524335 UYI524332:UYP524335 VIE524332:VIL524335 VSA524332:VSH524335 WBW524332:WCD524335 WLS524332:WLZ524335 WVO524332:WVV524335 G589868:N589871 JC589868:JJ589871 SY589868:TF589871 ACU589868:ADB589871 AMQ589868:AMX589871 AWM589868:AWT589871 BGI589868:BGP589871 BQE589868:BQL589871 CAA589868:CAH589871 CJW589868:CKD589871 CTS589868:CTZ589871 DDO589868:DDV589871 DNK589868:DNR589871 DXG589868:DXN589871 EHC589868:EHJ589871 EQY589868:ERF589871 FAU589868:FBB589871 FKQ589868:FKX589871 FUM589868:FUT589871 GEI589868:GEP589871 GOE589868:GOL589871 GYA589868:GYH589871 HHW589868:HID589871 HRS589868:HRZ589871 IBO589868:IBV589871 ILK589868:ILR589871 IVG589868:IVN589871 JFC589868:JFJ589871 JOY589868:JPF589871 JYU589868:JZB589871 KIQ589868:KIX589871 KSM589868:KST589871 LCI589868:LCP589871 LME589868:LML589871 LWA589868:LWH589871 MFW589868:MGD589871 MPS589868:MPZ589871 MZO589868:MZV589871 NJK589868:NJR589871 NTG589868:NTN589871 ODC589868:ODJ589871 OMY589868:ONF589871 OWU589868:OXB589871 PGQ589868:PGX589871 PQM589868:PQT589871 QAI589868:QAP589871 QKE589868:QKL589871 QUA589868:QUH589871 RDW589868:RED589871 RNS589868:RNZ589871 RXO589868:RXV589871 SHK589868:SHR589871 SRG589868:SRN589871 TBC589868:TBJ589871 TKY589868:TLF589871 TUU589868:TVB589871 UEQ589868:UEX589871 UOM589868:UOT589871 UYI589868:UYP589871 VIE589868:VIL589871 VSA589868:VSH589871 WBW589868:WCD589871 WLS589868:WLZ589871 WVO589868:WVV589871 G655404:N655407 JC655404:JJ655407 SY655404:TF655407 ACU655404:ADB655407 AMQ655404:AMX655407 AWM655404:AWT655407 BGI655404:BGP655407 BQE655404:BQL655407 CAA655404:CAH655407 CJW655404:CKD655407 CTS655404:CTZ655407 DDO655404:DDV655407 DNK655404:DNR655407 DXG655404:DXN655407 EHC655404:EHJ655407 EQY655404:ERF655407 FAU655404:FBB655407 FKQ655404:FKX655407 FUM655404:FUT655407 GEI655404:GEP655407 GOE655404:GOL655407 GYA655404:GYH655407 HHW655404:HID655407 HRS655404:HRZ655407 IBO655404:IBV655407 ILK655404:ILR655407 IVG655404:IVN655407 JFC655404:JFJ655407 JOY655404:JPF655407 JYU655404:JZB655407 KIQ655404:KIX655407 KSM655404:KST655407 LCI655404:LCP655407 LME655404:LML655407 LWA655404:LWH655407 MFW655404:MGD655407 MPS655404:MPZ655407 MZO655404:MZV655407 NJK655404:NJR655407 NTG655404:NTN655407 ODC655404:ODJ655407 OMY655404:ONF655407 OWU655404:OXB655407 PGQ655404:PGX655407 PQM655404:PQT655407 QAI655404:QAP655407 QKE655404:QKL655407 QUA655404:QUH655407 RDW655404:RED655407 RNS655404:RNZ655407 RXO655404:RXV655407 SHK655404:SHR655407 SRG655404:SRN655407 TBC655404:TBJ655407 TKY655404:TLF655407 TUU655404:TVB655407 UEQ655404:UEX655407 UOM655404:UOT655407 UYI655404:UYP655407 VIE655404:VIL655407 VSA655404:VSH655407 WBW655404:WCD655407 WLS655404:WLZ655407 WVO655404:WVV655407 G720940:N720943 JC720940:JJ720943 SY720940:TF720943 ACU720940:ADB720943 AMQ720940:AMX720943 AWM720940:AWT720943 BGI720940:BGP720943 BQE720940:BQL720943 CAA720940:CAH720943 CJW720940:CKD720943 CTS720940:CTZ720943 DDO720940:DDV720943 DNK720940:DNR720943 DXG720940:DXN720943 EHC720940:EHJ720943 EQY720940:ERF720943 FAU720940:FBB720943 FKQ720940:FKX720943 FUM720940:FUT720943 GEI720940:GEP720943 GOE720940:GOL720943 GYA720940:GYH720943 HHW720940:HID720943 HRS720940:HRZ720943 IBO720940:IBV720943 ILK720940:ILR720943 IVG720940:IVN720943 JFC720940:JFJ720943 JOY720940:JPF720943 JYU720940:JZB720943 KIQ720940:KIX720943 KSM720940:KST720943 LCI720940:LCP720943 LME720940:LML720943 LWA720940:LWH720943 MFW720940:MGD720943 MPS720940:MPZ720943 MZO720940:MZV720943 NJK720940:NJR720943 NTG720940:NTN720943 ODC720940:ODJ720943 OMY720940:ONF720943 OWU720940:OXB720943 PGQ720940:PGX720943 PQM720940:PQT720943 QAI720940:QAP720943 QKE720940:QKL720943 QUA720940:QUH720943 RDW720940:RED720943 RNS720940:RNZ720943 RXO720940:RXV720943 SHK720940:SHR720943 SRG720940:SRN720943 TBC720940:TBJ720943 TKY720940:TLF720943 TUU720940:TVB720943 UEQ720940:UEX720943 UOM720940:UOT720943 UYI720940:UYP720943 VIE720940:VIL720943 VSA720940:VSH720943 WBW720940:WCD720943 WLS720940:WLZ720943 WVO720940:WVV720943 G786476:N786479 JC786476:JJ786479 SY786476:TF786479 ACU786476:ADB786479 AMQ786476:AMX786479 AWM786476:AWT786479 BGI786476:BGP786479 BQE786476:BQL786479 CAA786476:CAH786479 CJW786476:CKD786479 CTS786476:CTZ786479 DDO786476:DDV786479 DNK786476:DNR786479 DXG786476:DXN786479 EHC786476:EHJ786479 EQY786476:ERF786479 FAU786476:FBB786479 FKQ786476:FKX786479 FUM786476:FUT786479 GEI786476:GEP786479 GOE786476:GOL786479 GYA786476:GYH786479 HHW786476:HID786479 HRS786476:HRZ786479 IBO786476:IBV786479 ILK786476:ILR786479 IVG786476:IVN786479 JFC786476:JFJ786479 JOY786476:JPF786479 JYU786476:JZB786479 KIQ786476:KIX786479 KSM786476:KST786479 LCI786476:LCP786479 LME786476:LML786479 LWA786476:LWH786479 MFW786476:MGD786479 MPS786476:MPZ786479 MZO786476:MZV786479 NJK786476:NJR786479 NTG786476:NTN786479 ODC786476:ODJ786479 OMY786476:ONF786479 OWU786476:OXB786479 PGQ786476:PGX786479 PQM786476:PQT786479 QAI786476:QAP786479 QKE786476:QKL786479 QUA786476:QUH786479 RDW786476:RED786479 RNS786476:RNZ786479 RXO786476:RXV786479 SHK786476:SHR786479 SRG786476:SRN786479 TBC786476:TBJ786479 TKY786476:TLF786479 TUU786476:TVB786479 UEQ786476:UEX786479 UOM786476:UOT786479 UYI786476:UYP786479 VIE786476:VIL786479 VSA786476:VSH786479 WBW786476:WCD786479 WLS786476:WLZ786479 WVO786476:WVV786479 G852012:N852015 JC852012:JJ852015 SY852012:TF852015 ACU852012:ADB852015 AMQ852012:AMX852015 AWM852012:AWT852015 BGI852012:BGP852015 BQE852012:BQL852015 CAA852012:CAH852015 CJW852012:CKD852015 CTS852012:CTZ852015 DDO852012:DDV852015 DNK852012:DNR852015 DXG852012:DXN852015 EHC852012:EHJ852015 EQY852012:ERF852015 FAU852012:FBB852015 FKQ852012:FKX852015 FUM852012:FUT852015 GEI852012:GEP852015 GOE852012:GOL852015 GYA852012:GYH852015 HHW852012:HID852015 HRS852012:HRZ852015 IBO852012:IBV852015 ILK852012:ILR852015 IVG852012:IVN852015 JFC852012:JFJ852015 JOY852012:JPF852015 JYU852012:JZB852015 KIQ852012:KIX852015 KSM852012:KST852015 LCI852012:LCP852015 LME852012:LML852015 LWA852012:LWH852015 MFW852012:MGD852015 MPS852012:MPZ852015 MZO852012:MZV852015 NJK852012:NJR852015 NTG852012:NTN852015 ODC852012:ODJ852015 OMY852012:ONF852015 OWU852012:OXB852015 PGQ852012:PGX852015 PQM852012:PQT852015 QAI852012:QAP852015 QKE852012:QKL852015 QUA852012:QUH852015 RDW852012:RED852015 RNS852012:RNZ852015 RXO852012:RXV852015 SHK852012:SHR852015 SRG852012:SRN852015 TBC852012:TBJ852015 TKY852012:TLF852015 TUU852012:TVB852015 UEQ852012:UEX852015 UOM852012:UOT852015 UYI852012:UYP852015 VIE852012:VIL852015 VSA852012:VSH852015 WBW852012:WCD852015 WLS852012:WLZ852015 WVO852012:WVV852015 G917548:N917551 JC917548:JJ917551 SY917548:TF917551 ACU917548:ADB917551 AMQ917548:AMX917551 AWM917548:AWT917551 BGI917548:BGP917551 BQE917548:BQL917551 CAA917548:CAH917551 CJW917548:CKD917551 CTS917548:CTZ917551 DDO917548:DDV917551 DNK917548:DNR917551 DXG917548:DXN917551 EHC917548:EHJ917551 EQY917548:ERF917551 FAU917548:FBB917551 FKQ917548:FKX917551 FUM917548:FUT917551 GEI917548:GEP917551 GOE917548:GOL917551 GYA917548:GYH917551 HHW917548:HID917551 HRS917548:HRZ917551 IBO917548:IBV917551 ILK917548:ILR917551 IVG917548:IVN917551 JFC917548:JFJ917551 JOY917548:JPF917551 JYU917548:JZB917551 KIQ917548:KIX917551 KSM917548:KST917551 LCI917548:LCP917551 LME917548:LML917551 LWA917548:LWH917551 MFW917548:MGD917551 MPS917548:MPZ917551 MZO917548:MZV917551 NJK917548:NJR917551 NTG917548:NTN917551 ODC917548:ODJ917551 OMY917548:ONF917551 OWU917548:OXB917551 PGQ917548:PGX917551 PQM917548:PQT917551 QAI917548:QAP917551 QKE917548:QKL917551 QUA917548:QUH917551 RDW917548:RED917551 RNS917548:RNZ917551 RXO917548:RXV917551 SHK917548:SHR917551 SRG917548:SRN917551 TBC917548:TBJ917551 TKY917548:TLF917551 TUU917548:TVB917551 UEQ917548:UEX917551 UOM917548:UOT917551 UYI917548:UYP917551 VIE917548:VIL917551 VSA917548:VSH917551 WBW917548:WCD917551 WLS917548:WLZ917551 WVO917548:WVV917551 G983084:N983087 JC983084:JJ983087 SY983084:TF983087 ACU983084:ADB983087 AMQ983084:AMX983087 AWM983084:AWT983087 BGI983084:BGP983087 BQE983084:BQL983087 CAA983084:CAH983087 CJW983084:CKD983087 CTS983084:CTZ983087 DDO983084:DDV983087 DNK983084:DNR983087 DXG983084:DXN983087 EHC983084:EHJ983087 EQY983084:ERF983087 FAU983084:FBB983087 FKQ983084:FKX983087 FUM983084:FUT983087 GEI983084:GEP983087 GOE983084:GOL983087 GYA983084:GYH983087 HHW983084:HID983087 HRS983084:HRZ983087 IBO983084:IBV983087 ILK983084:ILR983087 IVG983084:IVN983087 JFC983084:JFJ983087 JOY983084:JPF983087 JYU983084:JZB983087 KIQ983084:KIX983087 KSM983084:KST983087 LCI983084:LCP983087 LME983084:LML983087 LWA983084:LWH983087 MFW983084:MGD983087 MPS983084:MPZ983087 MZO983084:MZV983087 NJK983084:NJR983087 NTG983084:NTN983087 ODC983084:ODJ983087 OMY983084:ONF983087 OWU983084:OXB983087 PGQ983084:PGX983087 PQM983084:PQT983087 QAI983084:QAP983087 QKE983084:QKL983087 QUA983084:QUH983087 RDW983084:RED983087 RNS983084:RNZ983087 RXO983084:RXV983087 SHK983084:SHR983087 SRG983084:SRN983087 TBC983084:TBJ983087 TKY983084:TLF983087 TUU983084:TVB983087 UEQ983084:UEX983087 UOM983084:UOT983087 UYI983084:UYP983087 VIE983084:VIL983087 VSA983084:VSH983087 WBW983084:WCD983087 WLS983084:WLZ983087 WVO983084:WVV983087">
      <formula1>0</formula1>
    </dataValidation>
  </dataValidations>
  <pageMargins left="0.78740157480314965" right="0.39370078740157483" top="0.39370078740157483" bottom="0.19685039370078741" header="0.19685039370078741" footer="0.23622047244094491"/>
  <pageSetup paperSize="9" fitToHeight="0" orientation="portrait" blackAndWhite="1" r:id="rId1"/>
  <headerFooter alignWithMargins="0">
    <oddHeader>&amp;R&amp;"Times New Roman,обычный"&amp;7Подготовлено с использованием системы "КонсультантПлюс"</oddHead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1" sqref="E11"/>
    </sheetView>
  </sheetViews>
  <sheetFormatPr defaultRowHeight="12.7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sheetPr>
  <dimension ref="A1:B54"/>
  <sheetViews>
    <sheetView view="pageBreakPreview" topLeftCell="A19" zoomScaleNormal="100" zoomScaleSheetLayoutView="100" workbookViewId="0">
      <selection activeCell="B59" sqref="B59:B60"/>
    </sheetView>
  </sheetViews>
  <sheetFormatPr defaultRowHeight="12.75"/>
  <cols>
    <col min="1" max="1" width="9.5703125" customWidth="1"/>
    <col min="2" max="2" width="76.42578125" customWidth="1"/>
  </cols>
  <sheetData>
    <row r="1" spans="1:2" ht="31.5">
      <c r="A1" s="6"/>
      <c r="B1" s="7" t="s">
        <v>3060</v>
      </c>
    </row>
    <row r="2" spans="1:2" ht="9" customHeight="1">
      <c r="A2" s="6"/>
      <c r="B2" s="7"/>
    </row>
    <row r="3" spans="1:2" ht="113.25" customHeight="1">
      <c r="A3" s="6"/>
      <c r="B3" s="11" t="s">
        <v>3058</v>
      </c>
    </row>
    <row r="4" spans="1:2" ht="174.75" customHeight="1">
      <c r="A4" s="6"/>
      <c r="B4" s="7" t="s">
        <v>3059</v>
      </c>
    </row>
    <row r="5" spans="1:2" ht="131.25" customHeight="1">
      <c r="A5" s="6"/>
      <c r="B5" s="11" t="s">
        <v>3086</v>
      </c>
    </row>
    <row r="6" spans="1:2" ht="15.75">
      <c r="A6" s="6">
        <v>1</v>
      </c>
      <c r="B6" s="8" t="s">
        <v>2985</v>
      </c>
    </row>
    <row r="7" spans="1:2" ht="63">
      <c r="A7" s="9" t="s">
        <v>3022</v>
      </c>
      <c r="B7" s="7" t="s">
        <v>460</v>
      </c>
    </row>
    <row r="8" spans="1:2" ht="31.5">
      <c r="A8" s="9" t="s">
        <v>3023</v>
      </c>
      <c r="B8" s="7" t="s">
        <v>2986</v>
      </c>
    </row>
    <row r="9" spans="1:2" ht="66" customHeight="1">
      <c r="A9" s="10">
        <v>2</v>
      </c>
      <c r="B9" s="7" t="s">
        <v>2987</v>
      </c>
    </row>
    <row r="10" spans="1:2" ht="220.5">
      <c r="A10" s="9" t="s">
        <v>3024</v>
      </c>
      <c r="B10" s="11" t="s">
        <v>2989</v>
      </c>
    </row>
    <row r="11" spans="1:2" ht="94.5">
      <c r="A11" s="9" t="s">
        <v>3025</v>
      </c>
      <c r="B11" s="11" t="s">
        <v>2990</v>
      </c>
    </row>
    <row r="12" spans="1:2" ht="94.5">
      <c r="A12" s="9" t="s">
        <v>3026</v>
      </c>
      <c r="B12" s="11" t="s">
        <v>2991</v>
      </c>
    </row>
    <row r="13" spans="1:2" ht="175.5" customHeight="1">
      <c r="A13" s="9" t="s">
        <v>3027</v>
      </c>
      <c r="B13" s="11" t="s">
        <v>2992</v>
      </c>
    </row>
    <row r="14" spans="1:2" ht="112.5" customHeight="1">
      <c r="A14" s="9" t="s">
        <v>3028</v>
      </c>
      <c r="B14" s="11" t="s">
        <v>2993</v>
      </c>
    </row>
    <row r="15" spans="1:2" ht="15.75">
      <c r="A15" s="9" t="s">
        <v>3029</v>
      </c>
      <c r="B15" s="8" t="s">
        <v>2994</v>
      </c>
    </row>
    <row r="16" spans="1:2" ht="141.75">
      <c r="A16" s="9" t="s">
        <v>2988</v>
      </c>
      <c r="B16" s="11" t="s">
        <v>2995</v>
      </c>
    </row>
    <row r="17" spans="1:2" ht="18" customHeight="1">
      <c r="A17" s="10">
        <v>4</v>
      </c>
      <c r="B17" s="12" t="s">
        <v>2996</v>
      </c>
    </row>
    <row r="18" spans="1:2" ht="299.25">
      <c r="A18" s="9" t="s">
        <v>3030</v>
      </c>
      <c r="B18" s="11" t="s">
        <v>2997</v>
      </c>
    </row>
    <row r="19" spans="1:2" ht="97.5" customHeight="1">
      <c r="A19" s="9" t="s">
        <v>3031</v>
      </c>
      <c r="B19" s="11" t="s">
        <v>2998</v>
      </c>
    </row>
    <row r="20" spans="1:2" ht="84" customHeight="1">
      <c r="A20" s="9" t="s">
        <v>3032</v>
      </c>
      <c r="B20" s="11" t="s">
        <v>2999</v>
      </c>
    </row>
    <row r="21" spans="1:2" ht="99" customHeight="1">
      <c r="A21" s="9" t="s">
        <v>3033</v>
      </c>
      <c r="B21" s="11" t="s">
        <v>3000</v>
      </c>
    </row>
    <row r="22" spans="1:2" ht="126">
      <c r="A22" s="9" t="s">
        <v>3034</v>
      </c>
      <c r="B22" s="11" t="s">
        <v>3001</v>
      </c>
    </row>
    <row r="23" spans="1:2" ht="94.5">
      <c r="A23" s="9" t="s">
        <v>3035</v>
      </c>
      <c r="B23" s="11" t="s">
        <v>3002</v>
      </c>
    </row>
    <row r="24" spans="1:2" ht="110.25">
      <c r="A24" s="9" t="s">
        <v>3036</v>
      </c>
      <c r="B24" s="11" t="s">
        <v>3003</v>
      </c>
    </row>
    <row r="25" spans="1:2" ht="94.5">
      <c r="A25" s="9" t="s">
        <v>3037</v>
      </c>
      <c r="B25" s="11" t="s">
        <v>3004</v>
      </c>
    </row>
    <row r="26" spans="1:2" ht="94.5">
      <c r="A26" s="9" t="s">
        <v>3038</v>
      </c>
      <c r="B26" s="11" t="s">
        <v>3005</v>
      </c>
    </row>
    <row r="27" spans="1:2" ht="63">
      <c r="A27" s="9" t="s">
        <v>3039</v>
      </c>
      <c r="B27" s="11" t="s">
        <v>3006</v>
      </c>
    </row>
    <row r="28" spans="1:2" ht="15.75">
      <c r="A28" s="6">
        <v>5</v>
      </c>
      <c r="B28" s="12" t="s">
        <v>3007</v>
      </c>
    </row>
    <row r="29" spans="1:2" ht="78.75">
      <c r="A29" s="9" t="s">
        <v>3040</v>
      </c>
      <c r="B29" s="11" t="s">
        <v>3008</v>
      </c>
    </row>
    <row r="30" spans="1:2" ht="346.5">
      <c r="A30" s="9"/>
      <c r="B30" s="13" t="s">
        <v>3009</v>
      </c>
    </row>
    <row r="31" spans="1:2" ht="15.75">
      <c r="A31" s="10">
        <v>6</v>
      </c>
      <c r="B31" s="12" t="s">
        <v>3010</v>
      </c>
    </row>
    <row r="32" spans="1:2" ht="47.25">
      <c r="A32" s="9" t="s">
        <v>3041</v>
      </c>
      <c r="B32" s="7" t="s">
        <v>3011</v>
      </c>
    </row>
    <row r="33" spans="1:2" ht="126">
      <c r="A33" s="9" t="s">
        <v>3042</v>
      </c>
      <c r="B33" s="7" t="s">
        <v>3087</v>
      </c>
    </row>
    <row r="34" spans="1:2" ht="141.75">
      <c r="A34" s="9" t="s">
        <v>3043</v>
      </c>
      <c r="B34" s="7" t="s">
        <v>3088</v>
      </c>
    </row>
    <row r="35" spans="1:2" ht="110.25">
      <c r="A35" s="9" t="s">
        <v>3044</v>
      </c>
      <c r="B35" s="7" t="s">
        <v>3089</v>
      </c>
    </row>
    <row r="36" spans="1:2" ht="110.25">
      <c r="A36" s="9" t="s">
        <v>3045</v>
      </c>
      <c r="B36" s="7" t="s">
        <v>3090</v>
      </c>
    </row>
    <row r="37" spans="1:2" ht="110.25">
      <c r="A37" s="9" t="s">
        <v>3046</v>
      </c>
      <c r="B37" s="7" t="s">
        <v>3091</v>
      </c>
    </row>
    <row r="38" spans="1:2" ht="110.25">
      <c r="A38" s="9" t="s">
        <v>3047</v>
      </c>
      <c r="B38" s="7" t="s">
        <v>3092</v>
      </c>
    </row>
    <row r="39" spans="1:2" ht="157.5">
      <c r="A39" s="9" t="s">
        <v>3048</v>
      </c>
      <c r="B39" s="7" t="s">
        <v>3093</v>
      </c>
    </row>
    <row r="40" spans="1:2" ht="110.25">
      <c r="A40" s="9" t="s">
        <v>3049</v>
      </c>
      <c r="B40" s="7" t="s">
        <v>3094</v>
      </c>
    </row>
    <row r="41" spans="1:2" ht="110.25">
      <c r="A41" s="9" t="s">
        <v>3050</v>
      </c>
      <c r="B41" s="7" t="s">
        <v>3095</v>
      </c>
    </row>
    <row r="42" spans="1:2" ht="110.25">
      <c r="A42" s="9" t="s">
        <v>3051</v>
      </c>
      <c r="B42" s="7" t="s">
        <v>3096</v>
      </c>
    </row>
    <row r="43" spans="1:2" ht="110.25">
      <c r="A43" s="9" t="s">
        <v>3052</v>
      </c>
      <c r="B43" s="7" t="s">
        <v>3097</v>
      </c>
    </row>
    <row r="44" spans="1:2" ht="48" customHeight="1">
      <c r="A44" s="9" t="s">
        <v>3053</v>
      </c>
      <c r="B44" s="7" t="s">
        <v>3012</v>
      </c>
    </row>
    <row r="45" spans="1:2" ht="47.25">
      <c r="A45" s="9" t="s">
        <v>3054</v>
      </c>
      <c r="B45" s="7" t="s">
        <v>3013</v>
      </c>
    </row>
    <row r="46" spans="1:2" ht="15.75">
      <c r="A46" s="10">
        <v>7</v>
      </c>
      <c r="B46" s="14" t="s">
        <v>3014</v>
      </c>
    </row>
    <row r="47" spans="1:2" ht="157.5">
      <c r="A47" s="9" t="s">
        <v>3055</v>
      </c>
      <c r="B47" s="7" t="s">
        <v>3015</v>
      </c>
    </row>
    <row r="48" spans="1:2" ht="207" customHeight="1">
      <c r="A48" s="9" t="s">
        <v>3056</v>
      </c>
      <c r="B48" s="7" t="s">
        <v>3016</v>
      </c>
    </row>
    <row r="49" spans="1:2" ht="78.75">
      <c r="A49" s="6"/>
      <c r="B49" s="7" t="s">
        <v>3017</v>
      </c>
    </row>
    <row r="50" spans="1:2" ht="15.75">
      <c r="A50" s="6"/>
      <c r="B50" s="7" t="s">
        <v>3018</v>
      </c>
    </row>
    <row r="51" spans="1:2" ht="47.25">
      <c r="A51" s="6"/>
      <c r="B51" s="7" t="s">
        <v>3019</v>
      </c>
    </row>
    <row r="52" spans="1:2" ht="31.5">
      <c r="A52" s="9"/>
      <c r="B52" s="7" t="s">
        <v>3020</v>
      </c>
    </row>
    <row r="53" spans="1:2" ht="47.25">
      <c r="A53" s="9"/>
      <c r="B53" s="7" t="s">
        <v>3021</v>
      </c>
    </row>
    <row r="54" spans="1:2" ht="94.5">
      <c r="A54" s="9" t="s">
        <v>3057</v>
      </c>
      <c r="B54" s="11" t="s">
        <v>3098</v>
      </c>
    </row>
  </sheetData>
  <sheetProtection sheet="1" objects="1" scenarios="1" selectLockedCells="1"/>
  <phoneticPr fontId="2"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H80"/>
  <sheetViews>
    <sheetView view="pageBreakPreview" topLeftCell="A34" zoomScaleNormal="100" zoomScaleSheetLayoutView="100" workbookViewId="0">
      <selection activeCell="D3" sqref="D3"/>
    </sheetView>
  </sheetViews>
  <sheetFormatPr defaultRowHeight="12.75"/>
  <cols>
    <col min="1" max="1" width="13.140625" style="4" customWidth="1"/>
    <col min="2" max="2" width="21" style="4" customWidth="1"/>
    <col min="3" max="3" width="20.85546875" style="4" customWidth="1"/>
    <col min="4" max="4" width="20.140625" style="4" customWidth="1"/>
    <col min="5" max="5" width="15.28515625" style="4" customWidth="1"/>
    <col min="6" max="16384" width="9.140625" style="4"/>
  </cols>
  <sheetData>
    <row r="1" spans="1:8" ht="23.25" customHeight="1">
      <c r="A1" s="336" t="s">
        <v>3071</v>
      </c>
      <c r="B1" s="336"/>
      <c r="C1" s="336"/>
      <c r="D1" s="336"/>
      <c r="E1" s="336"/>
      <c r="F1" s="336"/>
    </row>
    <row r="2" spans="1:8" ht="63" customHeight="1">
      <c r="A2" s="23" t="s">
        <v>72</v>
      </c>
      <c r="B2" s="23" t="s">
        <v>73</v>
      </c>
      <c r="C2" s="23" t="s">
        <v>69</v>
      </c>
      <c r="D2" s="23" t="s">
        <v>2976</v>
      </c>
      <c r="E2" s="23" t="s">
        <v>76</v>
      </c>
      <c r="F2" s="23" t="s">
        <v>74</v>
      </c>
      <c r="G2" s="18"/>
      <c r="H2" s="18"/>
    </row>
    <row r="3" spans="1:8" ht="17.25" customHeight="1">
      <c r="A3" s="105"/>
      <c r="B3" s="105"/>
      <c r="C3" s="57" t="s">
        <v>71</v>
      </c>
      <c r="D3" s="105"/>
      <c r="E3" s="110">
        <v>0</v>
      </c>
      <c r="F3" s="111">
        <v>0</v>
      </c>
      <c r="G3" s="18"/>
      <c r="H3" s="18"/>
    </row>
    <row r="4" spans="1:8" ht="17.25" customHeight="1">
      <c r="A4" s="105"/>
      <c r="B4" s="105"/>
      <c r="C4" s="57" t="s">
        <v>70</v>
      </c>
      <c r="D4" s="105" t="s">
        <v>3105</v>
      </c>
      <c r="E4" s="110">
        <v>1589</v>
      </c>
      <c r="F4" s="111">
        <v>6.6609999999999996</v>
      </c>
      <c r="H4" s="18"/>
    </row>
    <row r="5" spans="1:8" ht="21" customHeight="1">
      <c r="A5" s="330" t="s">
        <v>2948</v>
      </c>
      <c r="B5" s="331"/>
      <c r="C5" s="331"/>
      <c r="D5" s="331"/>
      <c r="E5" s="331"/>
      <c r="F5" s="332"/>
      <c r="G5" s="18"/>
      <c r="H5" s="18"/>
    </row>
    <row r="6" spans="1:8" ht="13.5">
      <c r="A6" s="52"/>
      <c r="B6" s="53"/>
      <c r="C6" s="105"/>
      <c r="D6" s="105"/>
      <c r="E6" s="110"/>
      <c r="F6" s="105"/>
      <c r="G6" s="18"/>
      <c r="H6" s="18"/>
    </row>
    <row r="7" spans="1:8" ht="13.5">
      <c r="A7" s="52"/>
      <c r="B7" s="53"/>
      <c r="C7" s="105"/>
      <c r="D7" s="105"/>
      <c r="E7" s="110"/>
      <c r="F7" s="105"/>
      <c r="G7" s="18"/>
      <c r="H7" s="18"/>
    </row>
    <row r="8" spans="1:8" ht="13.5">
      <c r="A8" s="52"/>
      <c r="B8" s="53"/>
      <c r="C8" s="105"/>
      <c r="D8" s="105"/>
      <c r="E8" s="110"/>
      <c r="F8" s="105"/>
      <c r="G8" s="18"/>
      <c r="H8" s="18"/>
    </row>
    <row r="9" spans="1:8" ht="13.5">
      <c r="A9" s="52"/>
      <c r="B9" s="53"/>
      <c r="C9" s="105"/>
      <c r="D9" s="105"/>
      <c r="E9" s="110"/>
      <c r="F9" s="105"/>
      <c r="G9" s="18"/>
      <c r="H9" s="18"/>
    </row>
    <row r="10" spans="1:8" ht="13.5">
      <c r="A10" s="52"/>
      <c r="B10" s="53"/>
      <c r="C10" s="105"/>
      <c r="D10" s="105"/>
      <c r="E10" s="110"/>
      <c r="F10" s="105"/>
      <c r="G10" s="18"/>
      <c r="H10" s="18"/>
    </row>
    <row r="11" spans="1:8" ht="13.5">
      <c r="A11" s="52"/>
      <c r="B11" s="53"/>
      <c r="C11" s="105"/>
      <c r="D11" s="105"/>
      <c r="E11" s="110"/>
      <c r="F11" s="105"/>
      <c r="G11" s="18"/>
      <c r="H11" s="18"/>
    </row>
    <row r="12" spans="1:8" ht="13.5">
      <c r="A12" s="52"/>
      <c r="B12" s="53"/>
      <c r="C12" s="105"/>
      <c r="D12" s="105"/>
      <c r="E12" s="110"/>
      <c r="F12" s="105"/>
      <c r="G12" s="18"/>
      <c r="H12" s="18"/>
    </row>
    <row r="13" spans="1:8" ht="13.5">
      <c r="A13" s="52"/>
      <c r="B13" s="53"/>
      <c r="C13" s="105"/>
      <c r="D13" s="105"/>
      <c r="E13" s="110"/>
      <c r="F13" s="105"/>
      <c r="G13" s="18"/>
      <c r="H13" s="18"/>
    </row>
    <row r="14" spans="1:8" ht="13.5">
      <c r="A14" s="52"/>
      <c r="B14" s="53"/>
      <c r="C14" s="105"/>
      <c r="D14" s="105"/>
      <c r="E14" s="110"/>
      <c r="F14" s="105"/>
      <c r="G14" s="18"/>
      <c r="H14" s="18"/>
    </row>
    <row r="15" spans="1:8" ht="13.5">
      <c r="A15" s="52"/>
      <c r="B15" s="53"/>
      <c r="C15" s="105"/>
      <c r="D15" s="105"/>
      <c r="E15" s="110"/>
      <c r="F15" s="105"/>
      <c r="G15" s="18"/>
      <c r="H15" s="18"/>
    </row>
    <row r="16" spans="1:8" ht="13.5">
      <c r="A16" s="52"/>
      <c r="B16" s="53"/>
      <c r="C16" s="105"/>
      <c r="D16" s="105"/>
      <c r="E16" s="110"/>
      <c r="F16" s="105"/>
      <c r="G16" s="18"/>
      <c r="H16" s="18"/>
    </row>
    <row r="17" spans="1:8" ht="13.5">
      <c r="A17" s="52"/>
      <c r="B17" s="53"/>
      <c r="C17" s="105"/>
      <c r="D17" s="105"/>
      <c r="E17" s="110"/>
      <c r="F17" s="105"/>
      <c r="G17" s="18"/>
      <c r="H17" s="18"/>
    </row>
    <row r="18" spans="1:8" ht="13.5">
      <c r="A18" s="52"/>
      <c r="B18" s="53"/>
      <c r="C18" s="105"/>
      <c r="D18" s="105"/>
      <c r="E18" s="110"/>
      <c r="F18" s="105"/>
      <c r="G18" s="18"/>
      <c r="H18" s="18"/>
    </row>
    <row r="19" spans="1:8" ht="13.5">
      <c r="A19" s="52"/>
      <c r="B19" s="53"/>
      <c r="C19" s="105"/>
      <c r="D19" s="105"/>
      <c r="E19" s="110"/>
      <c r="F19" s="105"/>
      <c r="G19" s="18"/>
      <c r="H19" s="18"/>
    </row>
    <row r="20" spans="1:8" ht="13.5">
      <c r="A20" s="52"/>
      <c r="B20" s="53"/>
      <c r="C20" s="105"/>
      <c r="D20" s="105"/>
      <c r="E20" s="110"/>
      <c r="F20" s="105"/>
      <c r="G20" s="18"/>
      <c r="H20" s="18"/>
    </row>
    <row r="21" spans="1:8" ht="27" customHeight="1">
      <c r="A21" s="330" t="s">
        <v>2977</v>
      </c>
      <c r="B21" s="331"/>
      <c r="C21" s="331"/>
      <c r="D21" s="331"/>
      <c r="E21" s="331"/>
      <c r="F21" s="332"/>
      <c r="G21" s="18"/>
      <c r="H21" s="18"/>
    </row>
    <row r="22" spans="1:8" ht="25.5">
      <c r="A22" s="111">
        <v>100794022</v>
      </c>
      <c r="B22" s="105" t="s">
        <v>3107</v>
      </c>
      <c r="C22" s="105" t="s">
        <v>70</v>
      </c>
      <c r="D22" s="105" t="s">
        <v>3105</v>
      </c>
      <c r="E22" s="110">
        <v>1589</v>
      </c>
      <c r="F22" s="111">
        <v>6.6609999999999996</v>
      </c>
      <c r="G22" s="18"/>
      <c r="H22" s="18"/>
    </row>
    <row r="23" spans="1:8" ht="25.5">
      <c r="A23" s="111">
        <v>100794022</v>
      </c>
      <c r="B23" s="105" t="s">
        <v>3107</v>
      </c>
      <c r="C23" s="105" t="s">
        <v>3108</v>
      </c>
      <c r="D23" s="105" t="s">
        <v>3109</v>
      </c>
      <c r="E23" s="110">
        <v>2897</v>
      </c>
      <c r="F23" s="111">
        <v>12.144</v>
      </c>
      <c r="G23" s="18"/>
      <c r="H23" s="18"/>
    </row>
    <row r="24" spans="1:8" ht="25.5">
      <c r="A24" s="111">
        <v>100794022</v>
      </c>
      <c r="B24" s="105" t="s">
        <v>3107</v>
      </c>
      <c r="C24" s="105" t="s">
        <v>3108</v>
      </c>
      <c r="D24" s="105" t="s">
        <v>3110</v>
      </c>
      <c r="E24" s="110">
        <v>100</v>
      </c>
      <c r="F24" s="111">
        <v>0.4</v>
      </c>
      <c r="G24" s="18"/>
      <c r="H24" s="18"/>
    </row>
    <row r="25" spans="1:8">
      <c r="A25" s="111"/>
      <c r="B25" s="105"/>
      <c r="C25" s="105"/>
      <c r="D25" s="105"/>
      <c r="E25" s="110"/>
      <c r="F25" s="111"/>
      <c r="G25" s="18"/>
      <c r="H25" s="18"/>
    </row>
    <row r="26" spans="1:8">
      <c r="A26" s="111"/>
      <c r="B26" s="105"/>
      <c r="C26" s="105"/>
      <c r="D26" s="105"/>
      <c r="E26" s="110"/>
      <c r="F26" s="111"/>
      <c r="G26" s="18"/>
      <c r="H26" s="18"/>
    </row>
    <row r="27" spans="1:8">
      <c r="A27" s="111"/>
      <c r="B27" s="105"/>
      <c r="C27" s="105"/>
      <c r="D27" s="105"/>
      <c r="E27" s="110"/>
      <c r="F27" s="111"/>
      <c r="G27" s="18"/>
      <c r="H27" s="18"/>
    </row>
    <row r="28" spans="1:8">
      <c r="A28" s="111"/>
      <c r="B28" s="105"/>
      <c r="C28" s="105"/>
      <c r="D28" s="105"/>
      <c r="E28" s="110"/>
      <c r="F28" s="111"/>
      <c r="G28" s="18"/>
      <c r="H28" s="18"/>
    </row>
    <row r="29" spans="1:8">
      <c r="A29" s="105"/>
      <c r="B29" s="105"/>
      <c r="C29" s="105"/>
      <c r="D29" s="105"/>
      <c r="E29" s="110"/>
      <c r="F29" s="105"/>
      <c r="G29" s="18"/>
      <c r="H29" s="18"/>
    </row>
    <row r="30" spans="1:8">
      <c r="A30" s="105"/>
      <c r="B30" s="105"/>
      <c r="C30" s="105"/>
      <c r="D30" s="105"/>
      <c r="E30" s="110"/>
      <c r="F30" s="105"/>
      <c r="G30" s="18"/>
      <c r="H30" s="18"/>
    </row>
    <row r="31" spans="1:8">
      <c r="A31" s="105"/>
      <c r="B31" s="105"/>
      <c r="C31" s="105"/>
      <c r="D31" s="105"/>
      <c r="E31" s="110"/>
      <c r="F31" s="105"/>
      <c r="G31" s="18"/>
      <c r="H31" s="18"/>
    </row>
    <row r="32" spans="1:8">
      <c r="A32" s="105"/>
      <c r="B32" s="105"/>
      <c r="C32" s="105"/>
      <c r="D32" s="105"/>
      <c r="E32" s="110"/>
      <c r="F32" s="105"/>
      <c r="G32" s="18"/>
      <c r="H32" s="18"/>
    </row>
    <row r="33" spans="1:8">
      <c r="A33" s="105"/>
      <c r="B33" s="105"/>
      <c r="C33" s="105"/>
      <c r="D33" s="105"/>
      <c r="E33" s="110"/>
      <c r="F33" s="105"/>
      <c r="G33" s="18"/>
      <c r="H33" s="18"/>
    </row>
    <row r="34" spans="1:8">
      <c r="A34" s="105"/>
      <c r="B34" s="105"/>
      <c r="C34" s="105"/>
      <c r="D34" s="105"/>
      <c r="E34" s="110"/>
      <c r="F34" s="105"/>
      <c r="G34" s="18"/>
      <c r="H34" s="18"/>
    </row>
    <row r="35" spans="1:8">
      <c r="A35" s="105"/>
      <c r="B35" s="105"/>
      <c r="C35" s="105"/>
      <c r="D35" s="105"/>
      <c r="E35" s="110"/>
      <c r="F35" s="105"/>
      <c r="H35" s="18"/>
    </row>
    <row r="36" spans="1:8">
      <c r="A36" s="105"/>
      <c r="B36" s="105"/>
      <c r="C36" s="105"/>
      <c r="D36" s="105"/>
      <c r="E36" s="110"/>
      <c r="F36" s="105"/>
      <c r="G36" s="18"/>
      <c r="H36" s="18"/>
    </row>
    <row r="37" spans="1:8" ht="23.25" customHeight="1">
      <c r="A37" s="333" t="s">
        <v>75</v>
      </c>
      <c r="B37" s="334"/>
      <c r="C37" s="334"/>
      <c r="D37" s="334"/>
      <c r="E37" s="334"/>
      <c r="F37" s="335"/>
      <c r="G37" s="18"/>
      <c r="H37" s="18"/>
    </row>
    <row r="38" spans="1:8">
      <c r="A38" s="54"/>
      <c r="B38" s="54"/>
      <c r="C38" s="105"/>
      <c r="D38" s="105"/>
      <c r="E38" s="110"/>
      <c r="F38" s="111"/>
      <c r="G38" s="18"/>
      <c r="H38" s="18"/>
    </row>
    <row r="39" spans="1:8">
      <c r="A39" s="54"/>
      <c r="B39" s="54"/>
      <c r="C39" s="105"/>
      <c r="D39" s="105"/>
      <c r="E39" s="110"/>
      <c r="F39" s="111"/>
      <c r="G39" s="18"/>
      <c r="H39" s="18"/>
    </row>
    <row r="40" spans="1:8">
      <c r="A40" s="54"/>
      <c r="B40" s="54"/>
      <c r="C40" s="105"/>
      <c r="D40" s="105"/>
      <c r="E40" s="110"/>
      <c r="F40" s="111"/>
      <c r="G40" s="18"/>
      <c r="H40" s="18"/>
    </row>
    <row r="41" spans="1:8">
      <c r="A41" s="54"/>
      <c r="B41" s="54"/>
      <c r="C41" s="105"/>
      <c r="D41" s="105"/>
      <c r="E41" s="110"/>
      <c r="F41" s="105"/>
      <c r="G41" s="18"/>
      <c r="H41" s="18"/>
    </row>
    <row r="42" spans="1:8">
      <c r="A42" s="54"/>
      <c r="B42" s="54"/>
      <c r="C42" s="105"/>
      <c r="D42" s="105"/>
      <c r="E42" s="110"/>
      <c r="F42" s="105"/>
      <c r="G42" s="18"/>
      <c r="H42" s="18"/>
    </row>
    <row r="43" spans="1:8">
      <c r="A43" s="54"/>
      <c r="B43" s="54"/>
      <c r="C43" s="105"/>
      <c r="D43" s="105"/>
      <c r="E43" s="110"/>
      <c r="F43" s="105"/>
    </row>
    <row r="44" spans="1:8">
      <c r="A44" s="54"/>
      <c r="B44" s="54"/>
      <c r="C44" s="105"/>
      <c r="D44" s="105"/>
      <c r="E44" s="110"/>
      <c r="F44" s="105"/>
    </row>
    <row r="45" spans="1:8">
      <c r="A45" s="54"/>
      <c r="B45" s="54"/>
      <c r="C45" s="105"/>
      <c r="D45" s="105"/>
      <c r="E45" s="110"/>
      <c r="F45" s="105"/>
    </row>
    <row r="46" spans="1:8">
      <c r="A46" s="54"/>
      <c r="B46" s="54"/>
      <c r="C46" s="105"/>
      <c r="D46" s="105"/>
      <c r="E46" s="110"/>
      <c r="F46" s="105"/>
    </row>
    <row r="47" spans="1:8">
      <c r="A47" s="54"/>
      <c r="B47" s="54"/>
      <c r="C47" s="105"/>
      <c r="D47" s="105"/>
      <c r="E47" s="110"/>
      <c r="F47" s="105"/>
    </row>
    <row r="49" spans="3:5">
      <c r="D49" s="1"/>
      <c r="E49" s="17"/>
    </row>
    <row r="51" spans="3:5">
      <c r="C51" s="33"/>
    </row>
    <row r="77" spans="1:6">
      <c r="A77" s="55"/>
      <c r="B77" s="55"/>
      <c r="C77" s="55"/>
      <c r="D77" s="55"/>
      <c r="E77" s="55"/>
      <c r="F77" s="55"/>
    </row>
    <row r="78" spans="1:6">
      <c r="E78" s="18"/>
      <c r="F78" s="56"/>
    </row>
    <row r="79" spans="1:6">
      <c r="E79" s="18"/>
      <c r="F79" s="56"/>
    </row>
    <row r="80" spans="1:6">
      <c r="F80" s="18"/>
    </row>
  </sheetData>
  <sheetProtection sheet="1" selectLockedCells="1"/>
  <mergeCells count="4">
    <mergeCell ref="A21:F21"/>
    <mergeCell ref="A37:F37"/>
    <mergeCell ref="A1:F1"/>
    <mergeCell ref="A5:F5"/>
  </mergeCells>
  <phoneticPr fontId="2" type="noConversion"/>
  <dataValidations count="3">
    <dataValidation type="whole" allowBlank="1" showInputMessage="1" showErrorMessage="1" error="Значение должно быть числом" sqref="E38:E47 E22:E36">
      <formula1>0</formula1>
      <formula2>9.99999999999999E+23</formula2>
    </dataValidation>
    <dataValidation type="decimal" allowBlank="1" showInputMessage="1" showErrorMessage="1" error="Процент неверен" sqref="F38:F47 F22:F36 F3:F20">
      <formula1>0</formula1>
      <formula2>100</formula2>
    </dataValidation>
    <dataValidation type="whole" allowBlank="1" showInputMessage="1" showErrorMessage="1" error="Значение должно быть целым положительным числом" sqref="E3:E20">
      <formula1>0</formula1>
      <formula2>9.99999999999999E+23</formula2>
    </dataValidation>
  </dataValidations>
  <pageMargins left="0.24" right="0.19685039370078741" top="0.19685039370078741" bottom="0.19685039370078741"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sheetPr>
  <dimension ref="A1:C15"/>
  <sheetViews>
    <sheetView view="pageBreakPreview" zoomScaleNormal="100" zoomScaleSheetLayoutView="100" workbookViewId="0">
      <selection activeCell="H11" sqref="H11"/>
    </sheetView>
  </sheetViews>
  <sheetFormatPr defaultRowHeight="12.75"/>
  <cols>
    <col min="1" max="1" width="13.42578125" style="4" customWidth="1"/>
    <col min="2" max="2" width="45.140625" style="4" customWidth="1"/>
    <col min="3" max="3" width="8.7109375" style="4" customWidth="1"/>
    <col min="4" max="4" width="32.140625" style="4" customWidth="1"/>
    <col min="5" max="5" width="14" style="4" customWidth="1"/>
    <col min="6" max="6" width="8.5703125" style="4" customWidth="1"/>
    <col min="7" max="16384" width="9.140625" style="4"/>
  </cols>
  <sheetData>
    <row r="1" spans="1:3" ht="37.5" customHeight="1">
      <c r="A1" s="337" t="s">
        <v>3085</v>
      </c>
      <c r="B1" s="338"/>
      <c r="C1" s="104">
        <f>C4+C5</f>
        <v>1.2577E-2</v>
      </c>
    </row>
    <row r="3" spans="1:3" ht="51" customHeight="1">
      <c r="A3" s="23" t="s">
        <v>78</v>
      </c>
      <c r="B3" s="23" t="s">
        <v>79</v>
      </c>
      <c r="C3" s="23" t="s">
        <v>74</v>
      </c>
    </row>
    <row r="4" spans="1:3" ht="24">
      <c r="A4" s="59" t="s">
        <v>80</v>
      </c>
      <c r="B4" s="106"/>
      <c r="C4" s="107"/>
    </row>
    <row r="5" spans="1:3" ht="33.75" customHeight="1">
      <c r="A5" s="57" t="s">
        <v>263</v>
      </c>
      <c r="B5" s="109">
        <f>B7+B8+B9</f>
        <v>0</v>
      </c>
      <c r="C5" s="109">
        <f>C7+C8+C9</f>
        <v>1.2577E-2</v>
      </c>
    </row>
    <row r="6" spans="1:3" ht="22.5" customHeight="1">
      <c r="A6" s="57" t="s">
        <v>81</v>
      </c>
      <c r="B6" s="114" t="s">
        <v>77</v>
      </c>
      <c r="C6" s="114" t="s">
        <v>77</v>
      </c>
    </row>
    <row r="7" spans="1:3" ht="26.25" customHeight="1">
      <c r="A7" s="57" t="s">
        <v>261</v>
      </c>
      <c r="B7" s="76"/>
      <c r="C7" s="76"/>
    </row>
    <row r="8" spans="1:3" ht="24" customHeight="1">
      <c r="A8" s="57" t="s">
        <v>262</v>
      </c>
      <c r="B8" s="76"/>
      <c r="C8" s="76"/>
    </row>
    <row r="9" spans="1:3" ht="24.75" customHeight="1">
      <c r="A9" s="57" t="s">
        <v>82</v>
      </c>
      <c r="B9" s="108"/>
      <c r="C9" s="76">
        <v>1.2577E-2</v>
      </c>
    </row>
    <row r="15" spans="1:3">
      <c r="A15" s="33"/>
      <c r="B15" s="58"/>
      <c r="C15" s="17"/>
    </row>
  </sheetData>
  <sheetProtection selectLockedCells="1"/>
  <mergeCells count="1">
    <mergeCell ref="A1:B1"/>
  </mergeCells>
  <phoneticPr fontId="2" type="noConversion"/>
  <dataValidations count="3">
    <dataValidation type="decimal" allowBlank="1" showInputMessage="1" showErrorMessage="1" error="Процент неверен" sqref="C1 C4:C5 C7:C9">
      <formula1>0</formula1>
      <formula2>100</formula2>
    </dataValidation>
    <dataValidation type="whole" allowBlank="1" showInputMessage="1" showErrorMessage="1" error="Значение должно быть числом" sqref="B7:B9 B4:B5">
      <formula1>0</formula1>
      <formula2>9.99999999999999E+23</formula2>
    </dataValidation>
    <dataValidation type="date" allowBlank="1" showInputMessage="1" showErrorMessage="1" error="Дата неверна" sqref="C11:C12">
      <formula1>38718</formula1>
      <formula2>47484</formula2>
    </dataValidation>
  </dataValidations>
  <pageMargins left="0.39370078740157483" right="0.19685039370078741" top="0.19685039370078741" bottom="0.19685039370078741"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4">
    <tabColor rgb="FFFF0000"/>
  </sheetPr>
  <dimension ref="A1:F25"/>
  <sheetViews>
    <sheetView view="pageBreakPreview" topLeftCell="C1" zoomScaleNormal="100" zoomScaleSheetLayoutView="100" workbookViewId="0">
      <selection activeCell="F19" sqref="F19"/>
    </sheetView>
  </sheetViews>
  <sheetFormatPr defaultRowHeight="12.75"/>
  <cols>
    <col min="1" max="1" width="4.42578125" style="4" hidden="1" customWidth="1"/>
    <col min="2" max="2" width="0.42578125" style="4" hidden="1" customWidth="1"/>
    <col min="3" max="3" width="53" style="4" customWidth="1"/>
    <col min="4" max="4" width="16.42578125" style="4" customWidth="1"/>
    <col min="5" max="5" width="16.140625" style="4" customWidth="1"/>
    <col min="6" max="6" width="14.140625" style="4" customWidth="1"/>
    <col min="7" max="16384" width="9.140625" style="4"/>
  </cols>
  <sheetData>
    <row r="1" spans="1:6" ht="33" customHeight="1">
      <c r="C1" s="43" t="s">
        <v>3082</v>
      </c>
    </row>
    <row r="2" spans="1:6" ht="57.75" customHeight="1">
      <c r="A2" s="60" t="s">
        <v>9</v>
      </c>
      <c r="C2" s="62" t="s">
        <v>83</v>
      </c>
      <c r="D2" s="63" t="s">
        <v>264</v>
      </c>
      <c r="E2" s="64" t="s">
        <v>2978</v>
      </c>
      <c r="F2" s="64" t="s">
        <v>84</v>
      </c>
    </row>
    <row r="3" spans="1:6" ht="39.75" customHeight="1">
      <c r="A3" s="61">
        <v>60</v>
      </c>
      <c r="C3" s="66" t="s">
        <v>86</v>
      </c>
      <c r="D3" s="70" t="s">
        <v>87</v>
      </c>
      <c r="E3" s="100">
        <f>E4+E6</f>
        <v>32</v>
      </c>
      <c r="F3" s="100">
        <f>F4+F6</f>
        <v>32</v>
      </c>
    </row>
    <row r="4" spans="1:6" ht="39.75" customHeight="1">
      <c r="A4" s="61">
        <v>61</v>
      </c>
      <c r="C4" s="66" t="s">
        <v>88</v>
      </c>
      <c r="D4" s="70" t="s">
        <v>87</v>
      </c>
      <c r="E4" s="69">
        <v>20</v>
      </c>
      <c r="F4" s="69">
        <v>20</v>
      </c>
    </row>
    <row r="5" spans="1:6" ht="39.75" customHeight="1">
      <c r="A5" s="61">
        <v>63</v>
      </c>
      <c r="C5" s="66" t="s">
        <v>699</v>
      </c>
      <c r="D5" s="70" t="s">
        <v>87</v>
      </c>
      <c r="E5" s="69">
        <v>0</v>
      </c>
      <c r="F5" s="69">
        <v>0</v>
      </c>
    </row>
    <row r="6" spans="1:6" ht="39.75" customHeight="1">
      <c r="A6" s="61">
        <v>64</v>
      </c>
      <c r="C6" s="66" t="s">
        <v>89</v>
      </c>
      <c r="D6" s="70" t="s">
        <v>87</v>
      </c>
      <c r="E6" s="69">
        <v>12</v>
      </c>
      <c r="F6" s="69">
        <v>12</v>
      </c>
    </row>
    <row r="7" spans="1:6" ht="39.75" customHeight="1">
      <c r="A7" s="61">
        <v>65</v>
      </c>
      <c r="C7" s="66" t="s">
        <v>699</v>
      </c>
      <c r="D7" s="70" t="s">
        <v>87</v>
      </c>
      <c r="E7" s="69">
        <v>0</v>
      </c>
      <c r="F7" s="69">
        <v>0</v>
      </c>
    </row>
    <row r="8" spans="1:6" ht="39.75" customHeight="1">
      <c r="A8" s="61">
        <v>70</v>
      </c>
      <c r="C8" s="66" t="s">
        <v>90</v>
      </c>
      <c r="D8" s="70" t="s">
        <v>93</v>
      </c>
      <c r="E8" s="68">
        <v>654</v>
      </c>
      <c r="F8" s="68">
        <v>0</v>
      </c>
    </row>
    <row r="9" spans="1:6" ht="39.75" customHeight="1">
      <c r="A9" s="61">
        <v>71</v>
      </c>
      <c r="C9" s="66" t="s">
        <v>700</v>
      </c>
      <c r="D9" s="70" t="s">
        <v>93</v>
      </c>
      <c r="E9" s="68">
        <v>290</v>
      </c>
      <c r="F9" s="68">
        <v>107</v>
      </c>
    </row>
    <row r="10" spans="1:6" ht="39.75" customHeight="1">
      <c r="A10" s="61">
        <v>72</v>
      </c>
      <c r="C10" s="66" t="s">
        <v>2931</v>
      </c>
      <c r="D10" s="70" t="s">
        <v>91</v>
      </c>
      <c r="E10" s="101">
        <v>0</v>
      </c>
      <c r="F10" s="101">
        <v>0</v>
      </c>
    </row>
    <row r="11" spans="1:6" ht="39.75" customHeight="1">
      <c r="A11" s="61">
        <v>73</v>
      </c>
      <c r="C11" s="66" t="s">
        <v>2941</v>
      </c>
      <c r="D11" s="70" t="s">
        <v>91</v>
      </c>
      <c r="E11" s="101">
        <v>137.28</v>
      </c>
      <c r="F11" s="101">
        <v>0</v>
      </c>
    </row>
    <row r="12" spans="1:6" ht="39.75" customHeight="1">
      <c r="A12" s="61">
        <v>74</v>
      </c>
      <c r="C12" s="66" t="s">
        <v>2942</v>
      </c>
      <c r="D12" s="70" t="s">
        <v>91</v>
      </c>
      <c r="E12" s="101"/>
      <c r="F12" s="101"/>
    </row>
    <row r="13" spans="1:6" ht="39.75" customHeight="1">
      <c r="A13" s="61">
        <v>75</v>
      </c>
      <c r="C13" s="66" t="s">
        <v>2932</v>
      </c>
      <c r="D13" s="70" t="s">
        <v>91</v>
      </c>
      <c r="E13" s="101">
        <v>0</v>
      </c>
      <c r="F13" s="101"/>
    </row>
    <row r="14" spans="1:6" ht="39.75" customHeight="1">
      <c r="A14" s="61">
        <v>76</v>
      </c>
      <c r="C14" s="66" t="s">
        <v>2943</v>
      </c>
      <c r="D14" s="70" t="s">
        <v>91</v>
      </c>
      <c r="E14" s="101">
        <v>60.79</v>
      </c>
      <c r="F14" s="101">
        <v>22.62</v>
      </c>
    </row>
    <row r="15" spans="1:6" ht="39.75" customHeight="1">
      <c r="A15" s="61">
        <v>77</v>
      </c>
      <c r="C15" s="66" t="s">
        <v>2944</v>
      </c>
      <c r="D15" s="70" t="s">
        <v>91</v>
      </c>
      <c r="E15" s="101">
        <v>0</v>
      </c>
      <c r="F15" s="101">
        <v>0</v>
      </c>
    </row>
    <row r="16" spans="1:6" ht="39.75" customHeight="1">
      <c r="A16" s="61">
        <v>78</v>
      </c>
      <c r="C16" s="65" t="s">
        <v>2933</v>
      </c>
      <c r="D16" s="70" t="s">
        <v>2984</v>
      </c>
      <c r="E16" s="93" t="s">
        <v>3111</v>
      </c>
      <c r="F16" s="67" t="s">
        <v>2949</v>
      </c>
    </row>
    <row r="17" spans="1:6" ht="39.75" customHeight="1">
      <c r="A17" s="61">
        <v>79</v>
      </c>
      <c r="C17" s="65" t="s">
        <v>2934</v>
      </c>
      <c r="D17" s="70" t="s">
        <v>2979</v>
      </c>
      <c r="E17" s="94" t="s">
        <v>3112</v>
      </c>
      <c r="F17" s="67" t="s">
        <v>2949</v>
      </c>
    </row>
    <row r="18" spans="1:6" ht="39.75" customHeight="1">
      <c r="A18" s="61">
        <v>80</v>
      </c>
      <c r="C18" s="65" t="s">
        <v>2935</v>
      </c>
      <c r="D18" s="70" t="s">
        <v>2979</v>
      </c>
      <c r="E18" s="94" t="s">
        <v>3113</v>
      </c>
      <c r="F18" s="67" t="s">
        <v>2949</v>
      </c>
    </row>
    <row r="19" spans="1:6" ht="39.75" customHeight="1">
      <c r="A19" s="61">
        <v>90</v>
      </c>
      <c r="C19" s="66" t="s">
        <v>92</v>
      </c>
      <c r="D19" s="70" t="s">
        <v>91</v>
      </c>
      <c r="E19" s="68">
        <v>163</v>
      </c>
      <c r="F19" s="68">
        <v>188</v>
      </c>
    </row>
    <row r="20" spans="1:6" ht="39.75" customHeight="1">
      <c r="A20" s="61">
        <v>100</v>
      </c>
      <c r="C20" s="66" t="s">
        <v>3063</v>
      </c>
      <c r="D20" s="70" t="s">
        <v>94</v>
      </c>
      <c r="E20" s="69">
        <v>0</v>
      </c>
      <c r="F20" s="69">
        <v>0</v>
      </c>
    </row>
    <row r="25" spans="1:6">
      <c r="D25" s="33"/>
      <c r="E25" s="58"/>
      <c r="F25" s="17"/>
    </row>
  </sheetData>
  <sheetProtection sheet="1" selectLockedCells="1"/>
  <phoneticPr fontId="2" type="noConversion"/>
  <dataValidations count="5">
    <dataValidation type="whole" allowBlank="1" showInputMessage="1" showErrorMessage="1" error="Значение должно быть целым положительным числом" sqref="E20:F20">
      <formula1>0</formula1>
      <formula2>9.99999999999999E+23</formula2>
    </dataValidation>
    <dataValidation type="decimal" allowBlank="1" showInputMessage="1" showErrorMessage="1" error="Значение должно быть числом" sqref="E19:F19 F3:F15 E8:E15 E6 E3:E4">
      <formula1>-9.99999999999999E+23</formula1>
      <formula2>9.99999999999999E+23</formula2>
    </dataValidation>
    <dataValidation allowBlank="1" showInputMessage="1" showErrorMessage="1" error="Значение должно быть числом" sqref="F16:F18"/>
    <dataValidation type="decimal" allowBlank="1" showInputMessage="1" showErrorMessage="1" error="Значение должно быть числом и не больше чем значение строки 4" sqref="E5">
      <formula1>0</formula1>
      <formula2>E4</formula2>
    </dataValidation>
    <dataValidation type="decimal" allowBlank="1" showInputMessage="1" showErrorMessage="1" error="Значение должно быть числом и не больше, чем значение строки 6" sqref="E7">
      <formula1>-9.99999999999999E+23</formula1>
      <formula2>E6</formula2>
    </dataValidation>
  </dataValidations>
  <pageMargins left="0.39370078740157483" right="0.19685039370078741" top="0.39370078740157483" bottom="0.39370078740157483" header="0.51181102362204722" footer="0.51181102362204722"/>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sheetPr>
  <dimension ref="A1:E55"/>
  <sheetViews>
    <sheetView view="pageBreakPreview" zoomScaleNormal="100" zoomScaleSheetLayoutView="100" workbookViewId="0">
      <selection activeCell="A3" sqref="A3"/>
    </sheetView>
  </sheetViews>
  <sheetFormatPr defaultRowHeight="12.75"/>
  <cols>
    <col min="1" max="1" width="19.140625" style="4" customWidth="1"/>
    <col min="2" max="2" width="18.140625" style="4" customWidth="1"/>
    <col min="3" max="3" width="20.28515625" style="4" customWidth="1"/>
    <col min="4" max="4" width="17.42578125" style="4" customWidth="1"/>
    <col min="5" max="5" width="17" style="4" customWidth="1"/>
    <col min="6" max="16384" width="9.140625" style="4"/>
  </cols>
  <sheetData>
    <row r="1" spans="1:5" ht="52.5" customHeight="1">
      <c r="A1" s="339" t="s">
        <v>3073</v>
      </c>
      <c r="B1" s="340"/>
      <c r="C1" s="341"/>
      <c r="D1" s="339" t="s">
        <v>3072</v>
      </c>
      <c r="E1" s="341"/>
    </row>
    <row r="2" spans="1:5" ht="55.5" customHeight="1">
      <c r="A2" s="71" t="s">
        <v>2936</v>
      </c>
      <c r="B2" s="23" t="s">
        <v>687</v>
      </c>
      <c r="C2" s="72" t="s">
        <v>686</v>
      </c>
      <c r="D2" s="71" t="s">
        <v>2937</v>
      </c>
      <c r="E2" s="72" t="s">
        <v>687</v>
      </c>
    </row>
    <row r="3" spans="1:5">
      <c r="A3" s="73"/>
      <c r="B3" s="75"/>
      <c r="C3" s="78"/>
      <c r="D3" s="73"/>
      <c r="E3" s="81"/>
    </row>
    <row r="4" spans="1:5">
      <c r="A4" s="73"/>
      <c r="B4" s="75"/>
      <c r="C4" s="78"/>
      <c r="D4" s="73"/>
      <c r="E4" s="81"/>
    </row>
    <row r="5" spans="1:5">
      <c r="A5" s="73"/>
      <c r="B5" s="75"/>
      <c r="C5" s="78"/>
      <c r="D5" s="73"/>
      <c r="E5" s="81"/>
    </row>
    <row r="6" spans="1:5">
      <c r="A6" s="73"/>
      <c r="B6" s="75"/>
      <c r="C6" s="78"/>
      <c r="D6" s="73"/>
      <c r="E6" s="81"/>
    </row>
    <row r="7" spans="1:5">
      <c r="A7" s="73"/>
      <c r="B7" s="75"/>
      <c r="C7" s="78"/>
      <c r="D7" s="73"/>
      <c r="E7" s="81"/>
    </row>
    <row r="8" spans="1:5">
      <c r="A8" s="73"/>
      <c r="B8" s="75"/>
      <c r="C8" s="78"/>
      <c r="D8" s="73"/>
      <c r="E8" s="81"/>
    </row>
    <row r="9" spans="1:5">
      <c r="A9" s="73"/>
      <c r="B9" s="75"/>
      <c r="C9" s="78"/>
      <c r="D9" s="73"/>
      <c r="E9" s="81"/>
    </row>
    <row r="10" spans="1:5">
      <c r="A10" s="73"/>
      <c r="B10" s="75"/>
      <c r="C10" s="78"/>
      <c r="D10" s="73"/>
      <c r="E10" s="81"/>
    </row>
    <row r="11" spans="1:5">
      <c r="A11" s="73"/>
      <c r="B11" s="75"/>
      <c r="C11" s="78"/>
      <c r="D11" s="73"/>
      <c r="E11" s="81"/>
    </row>
    <row r="12" spans="1:5">
      <c r="A12" s="73"/>
      <c r="B12" s="75"/>
      <c r="C12" s="78"/>
      <c r="D12" s="73"/>
      <c r="E12" s="81"/>
    </row>
    <row r="13" spans="1:5">
      <c r="A13" s="73"/>
      <c r="B13" s="75"/>
      <c r="C13" s="78"/>
      <c r="D13" s="73"/>
      <c r="E13" s="81"/>
    </row>
    <row r="14" spans="1:5">
      <c r="A14" s="73"/>
      <c r="B14" s="75"/>
      <c r="C14" s="78"/>
      <c r="D14" s="73"/>
      <c r="E14" s="81"/>
    </row>
    <row r="15" spans="1:5">
      <c r="A15" s="73"/>
      <c r="B15" s="75"/>
      <c r="C15" s="78"/>
      <c r="D15" s="73"/>
      <c r="E15" s="81"/>
    </row>
    <row r="16" spans="1:5">
      <c r="A16" s="73"/>
      <c r="B16" s="75"/>
      <c r="C16" s="78"/>
      <c r="D16" s="73"/>
      <c r="E16" s="81"/>
    </row>
    <row r="17" spans="1:5">
      <c r="A17" s="73"/>
      <c r="B17" s="75"/>
      <c r="C17" s="78"/>
      <c r="D17" s="73"/>
      <c r="E17" s="81"/>
    </row>
    <row r="18" spans="1:5">
      <c r="A18" s="73"/>
      <c r="B18" s="75"/>
      <c r="C18" s="78"/>
      <c r="D18" s="73"/>
      <c r="E18" s="81"/>
    </row>
    <row r="19" spans="1:5">
      <c r="A19" s="73"/>
      <c r="B19" s="75"/>
      <c r="C19" s="78"/>
      <c r="D19" s="73"/>
      <c r="E19" s="81"/>
    </row>
    <row r="20" spans="1:5">
      <c r="A20" s="73"/>
      <c r="B20" s="75"/>
      <c r="C20" s="78"/>
      <c r="D20" s="73"/>
      <c r="E20" s="81"/>
    </row>
    <row r="21" spans="1:5">
      <c r="A21" s="73"/>
      <c r="B21" s="75"/>
      <c r="C21" s="78"/>
      <c r="D21" s="73"/>
      <c r="E21" s="81"/>
    </row>
    <row r="22" spans="1:5">
      <c r="A22" s="73"/>
      <c r="B22" s="75"/>
      <c r="C22" s="78"/>
      <c r="D22" s="73"/>
      <c r="E22" s="81"/>
    </row>
    <row r="23" spans="1:5">
      <c r="A23" s="73"/>
      <c r="B23" s="75"/>
      <c r="C23" s="78"/>
      <c r="D23" s="73"/>
      <c r="E23" s="81"/>
    </row>
    <row r="24" spans="1:5">
      <c r="A24" s="73"/>
      <c r="B24" s="75"/>
      <c r="C24" s="78"/>
      <c r="D24" s="73"/>
      <c r="E24" s="81"/>
    </row>
    <row r="25" spans="1:5">
      <c r="A25" s="73"/>
      <c r="B25" s="75"/>
      <c r="C25" s="79"/>
      <c r="D25" s="73"/>
      <c r="E25" s="81"/>
    </row>
    <row r="26" spans="1:5">
      <c r="A26" s="73"/>
      <c r="B26" s="75"/>
      <c r="C26" s="79"/>
      <c r="D26" s="73"/>
      <c r="E26" s="81"/>
    </row>
    <row r="27" spans="1:5">
      <c r="A27" s="73"/>
      <c r="B27" s="75"/>
      <c r="C27" s="79"/>
      <c r="D27" s="73"/>
      <c r="E27" s="81"/>
    </row>
    <row r="28" spans="1:5">
      <c r="A28" s="73"/>
      <c r="B28" s="75"/>
      <c r="C28" s="79"/>
      <c r="D28" s="73"/>
      <c r="E28" s="81"/>
    </row>
    <row r="29" spans="1:5">
      <c r="A29" s="73"/>
      <c r="B29" s="75"/>
      <c r="C29" s="79"/>
      <c r="D29" s="73"/>
      <c r="E29" s="81"/>
    </row>
    <row r="30" spans="1:5">
      <c r="A30" s="73"/>
      <c r="B30" s="75"/>
      <c r="C30" s="79"/>
      <c r="D30" s="73"/>
      <c r="E30" s="81"/>
    </row>
    <row r="31" spans="1:5">
      <c r="A31" s="73"/>
      <c r="B31" s="75"/>
      <c r="C31" s="79"/>
      <c r="D31" s="73"/>
      <c r="E31" s="81"/>
    </row>
    <row r="32" spans="1:5">
      <c r="A32" s="73"/>
      <c r="B32" s="75"/>
      <c r="C32" s="79"/>
      <c r="D32" s="73"/>
      <c r="E32" s="81"/>
    </row>
    <row r="33" spans="1:5">
      <c r="A33" s="73"/>
      <c r="B33" s="75"/>
      <c r="C33" s="79"/>
      <c r="D33" s="73"/>
      <c r="E33" s="81"/>
    </row>
    <row r="34" spans="1:5">
      <c r="A34" s="73"/>
      <c r="B34" s="75"/>
      <c r="C34" s="79"/>
      <c r="D34" s="73"/>
      <c r="E34" s="81"/>
    </row>
    <row r="35" spans="1:5">
      <c r="A35" s="73"/>
      <c r="B35" s="75"/>
      <c r="C35" s="79"/>
      <c r="D35" s="73"/>
      <c r="E35" s="81"/>
    </row>
    <row r="36" spans="1:5">
      <c r="A36" s="73"/>
      <c r="B36" s="75"/>
      <c r="C36" s="79"/>
      <c r="D36" s="73"/>
      <c r="E36" s="81"/>
    </row>
    <row r="37" spans="1:5">
      <c r="A37" s="73"/>
      <c r="B37" s="76"/>
      <c r="C37" s="79"/>
      <c r="D37" s="73"/>
      <c r="E37" s="81"/>
    </row>
    <row r="38" spans="1:5">
      <c r="A38" s="73"/>
      <c r="B38" s="76"/>
      <c r="C38" s="79"/>
      <c r="D38" s="73"/>
      <c r="E38" s="81"/>
    </row>
    <row r="39" spans="1:5">
      <c r="A39" s="73"/>
      <c r="B39" s="76"/>
      <c r="C39" s="79"/>
      <c r="D39" s="73"/>
      <c r="E39" s="81"/>
    </row>
    <row r="40" spans="1:5">
      <c r="A40" s="73"/>
      <c r="B40" s="76"/>
      <c r="C40" s="79"/>
      <c r="D40" s="73"/>
      <c r="E40" s="81"/>
    </row>
    <row r="41" spans="1:5">
      <c r="A41" s="73"/>
      <c r="B41" s="76"/>
      <c r="C41" s="79"/>
      <c r="D41" s="73"/>
      <c r="E41" s="81"/>
    </row>
    <row r="42" spans="1:5">
      <c r="A42" s="73"/>
      <c r="B42" s="76"/>
      <c r="C42" s="79"/>
      <c r="D42" s="73"/>
      <c r="E42" s="81"/>
    </row>
    <row r="43" spans="1:5">
      <c r="A43" s="73"/>
      <c r="B43" s="76"/>
      <c r="C43" s="79"/>
      <c r="D43" s="73"/>
      <c r="E43" s="81"/>
    </row>
    <row r="44" spans="1:5">
      <c r="A44" s="73"/>
      <c r="B44" s="76"/>
      <c r="C44" s="79"/>
      <c r="D44" s="73"/>
      <c r="E44" s="81"/>
    </row>
    <row r="45" spans="1:5">
      <c r="A45" s="73"/>
      <c r="B45" s="75"/>
      <c r="C45" s="79"/>
      <c r="D45" s="73"/>
      <c r="E45" s="81"/>
    </row>
    <row r="46" spans="1:5">
      <c r="A46" s="73"/>
      <c r="B46" s="75"/>
      <c r="C46" s="79"/>
      <c r="D46" s="73"/>
      <c r="E46" s="81"/>
    </row>
    <row r="47" spans="1:5">
      <c r="A47" s="73"/>
      <c r="B47" s="75"/>
      <c r="C47" s="79"/>
      <c r="D47" s="73"/>
      <c r="E47" s="81"/>
    </row>
    <row r="48" spans="1:5">
      <c r="A48" s="73"/>
      <c r="B48" s="75"/>
      <c r="C48" s="79"/>
      <c r="D48" s="73"/>
      <c r="E48" s="81"/>
    </row>
    <row r="49" spans="1:5">
      <c r="A49" s="73"/>
      <c r="B49" s="75"/>
      <c r="C49" s="78"/>
      <c r="D49" s="73"/>
      <c r="E49" s="81"/>
    </row>
    <row r="50" spans="1:5">
      <c r="A50" s="73"/>
      <c r="B50" s="75"/>
      <c r="C50" s="78"/>
      <c r="D50" s="73"/>
      <c r="E50" s="81"/>
    </row>
    <row r="51" spans="1:5">
      <c r="A51" s="73"/>
      <c r="B51" s="75"/>
      <c r="C51" s="78"/>
      <c r="D51" s="73"/>
      <c r="E51" s="81"/>
    </row>
    <row r="52" spans="1:5">
      <c r="A52" s="73"/>
      <c r="B52" s="75"/>
      <c r="C52" s="78"/>
      <c r="D52" s="73"/>
      <c r="E52" s="81"/>
    </row>
    <row r="53" spans="1:5">
      <c r="A53" s="73"/>
      <c r="B53" s="75"/>
      <c r="C53" s="78"/>
      <c r="D53" s="73"/>
      <c r="E53" s="81"/>
    </row>
    <row r="54" spans="1:5" ht="13.5" thickBot="1">
      <c r="A54" s="74"/>
      <c r="B54" s="77"/>
      <c r="C54" s="80"/>
      <c r="D54" s="74"/>
      <c r="E54" s="82"/>
    </row>
    <row r="55" spans="1:5">
      <c r="A55" s="83" t="s">
        <v>3064</v>
      </c>
      <c r="B55" s="84">
        <f>SUM(B3:B54)</f>
        <v>0</v>
      </c>
      <c r="C55" s="85"/>
      <c r="D55" s="85"/>
      <c r="E55" s="84">
        <f>SUM(E3:E54)</f>
        <v>0</v>
      </c>
    </row>
  </sheetData>
  <sheetProtection sheet="1" selectLockedCells="1"/>
  <mergeCells count="2">
    <mergeCell ref="A1:C1"/>
    <mergeCell ref="D1:E1"/>
  </mergeCells>
  <phoneticPr fontId="2" type="noConversion"/>
  <dataValidations count="2">
    <dataValidation type="whole" allowBlank="1" showInputMessage="1" showErrorMessage="1" sqref="E3:E54 B3:B36 B45:B54">
      <formula1>0</formula1>
      <formula2>9.99999999999999E+22</formula2>
    </dataValidation>
    <dataValidation type="date" allowBlank="1" showInputMessage="1" showErrorMessage="1" sqref="A3:A54 D3:D54">
      <formula1>32874</formula1>
      <formula2>51136</formula2>
    </dataValidation>
  </dataValidations>
  <pageMargins left="0.54" right="0.31" top="0.26" bottom="0.28000000000000003" header="0.19" footer="0.2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6">
    <tabColor rgb="FFFF0000"/>
  </sheetPr>
  <dimension ref="A1:G22"/>
  <sheetViews>
    <sheetView view="pageBreakPreview" topLeftCell="C7" zoomScaleNormal="100" zoomScaleSheetLayoutView="100" workbookViewId="0">
      <selection activeCell="F9" sqref="F9"/>
    </sheetView>
  </sheetViews>
  <sheetFormatPr defaultRowHeight="12.75"/>
  <cols>
    <col min="1" max="1" width="18.85546875" style="4" hidden="1" customWidth="1"/>
    <col min="2" max="2" width="7.140625" style="4" hidden="1" customWidth="1"/>
    <col min="3" max="3" width="51" style="4" customWidth="1"/>
    <col min="4" max="4" width="13" style="4" customWidth="1"/>
    <col min="5" max="6" width="17.5703125" style="4" customWidth="1"/>
    <col min="7" max="16384" width="9.140625" style="4"/>
  </cols>
  <sheetData>
    <row r="1" spans="2:7" ht="52.5" customHeight="1">
      <c r="C1" s="346" t="s">
        <v>3081</v>
      </c>
      <c r="D1" s="346"/>
      <c r="E1" s="346"/>
      <c r="F1" s="346"/>
    </row>
    <row r="2" spans="2:7" ht="69" customHeight="1">
      <c r="B2" s="60" t="s">
        <v>9</v>
      </c>
      <c r="C2" s="86" t="s">
        <v>83</v>
      </c>
      <c r="D2" s="86" t="s">
        <v>264</v>
      </c>
      <c r="E2" s="87" t="s">
        <v>2978</v>
      </c>
      <c r="F2" s="87" t="s">
        <v>84</v>
      </c>
    </row>
    <row r="3" spans="2:7" ht="35.25" customHeight="1">
      <c r="B3" s="61">
        <v>10</v>
      </c>
      <c r="C3" s="65" t="s">
        <v>702</v>
      </c>
      <c r="D3" s="89" t="s">
        <v>93</v>
      </c>
      <c r="E3" s="68">
        <v>294</v>
      </c>
      <c r="F3" s="68">
        <v>275</v>
      </c>
    </row>
    <row r="4" spans="2:7" ht="35.25" customHeight="1">
      <c r="B4" s="61">
        <v>20</v>
      </c>
      <c r="C4" s="65" t="s">
        <v>2938</v>
      </c>
      <c r="D4" s="89" t="s">
        <v>93</v>
      </c>
      <c r="E4" s="68">
        <v>345</v>
      </c>
      <c r="F4" s="68">
        <v>330</v>
      </c>
      <c r="G4" s="32"/>
    </row>
    <row r="5" spans="2:7" ht="35.25" customHeight="1">
      <c r="B5" s="61">
        <v>30</v>
      </c>
      <c r="C5" s="65" t="s">
        <v>3061</v>
      </c>
      <c r="D5" s="89" t="s">
        <v>93</v>
      </c>
      <c r="E5" s="90">
        <f>SUM(E6:E8)</f>
        <v>-271</v>
      </c>
      <c r="F5" s="90">
        <f>SUM(F6:F8)</f>
        <v>-1299</v>
      </c>
      <c r="G5" s="32"/>
    </row>
    <row r="6" spans="2:7" ht="35.25" customHeight="1">
      <c r="B6" s="61">
        <v>31</v>
      </c>
      <c r="C6" s="65" t="s">
        <v>703</v>
      </c>
      <c r="D6" s="89" t="s">
        <v>93</v>
      </c>
      <c r="E6" s="90">
        <f>E3-E4</f>
        <v>-51</v>
      </c>
      <c r="F6" s="90">
        <f>F3-F4</f>
        <v>-55</v>
      </c>
      <c r="G6" s="32"/>
    </row>
    <row r="7" spans="2:7" ht="35.25" customHeight="1">
      <c r="B7" s="61">
        <v>34</v>
      </c>
      <c r="C7" s="65" t="s">
        <v>2939</v>
      </c>
      <c r="D7" s="89" t="s">
        <v>93</v>
      </c>
      <c r="E7" s="68">
        <v>-198</v>
      </c>
      <c r="F7" s="68">
        <v>-235</v>
      </c>
      <c r="G7" s="32"/>
    </row>
    <row r="8" spans="2:7" ht="35.25" customHeight="1">
      <c r="B8" s="61">
        <v>35</v>
      </c>
      <c r="C8" s="91" t="s">
        <v>3062</v>
      </c>
      <c r="D8" s="89" t="s">
        <v>93</v>
      </c>
      <c r="E8" s="68">
        <v>-22</v>
      </c>
      <c r="F8" s="68">
        <v>-1009</v>
      </c>
      <c r="G8" s="32"/>
    </row>
    <row r="9" spans="2:7" ht="68.25" customHeight="1">
      <c r="B9" s="61">
        <v>40</v>
      </c>
      <c r="C9" s="65" t="s">
        <v>2980</v>
      </c>
      <c r="D9" s="89" t="s">
        <v>93</v>
      </c>
      <c r="E9" s="68">
        <v>6</v>
      </c>
      <c r="F9" s="68">
        <v>0</v>
      </c>
      <c r="G9" s="32"/>
    </row>
    <row r="10" spans="2:7" ht="35.25" customHeight="1">
      <c r="B10" s="61">
        <v>45</v>
      </c>
      <c r="C10" s="65" t="s">
        <v>704</v>
      </c>
      <c r="D10" s="89" t="s">
        <v>93</v>
      </c>
      <c r="E10" s="90">
        <f>E5-E9</f>
        <v>-277</v>
      </c>
      <c r="F10" s="90">
        <f>F5-F9</f>
        <v>-1299</v>
      </c>
    </row>
    <row r="11" spans="2:7" ht="35.25" customHeight="1">
      <c r="B11" s="61">
        <v>50</v>
      </c>
      <c r="C11" s="65" t="s">
        <v>85</v>
      </c>
      <c r="D11" s="89" t="s">
        <v>93</v>
      </c>
      <c r="E11" s="68">
        <v>1791</v>
      </c>
      <c r="F11" s="68">
        <v>2367</v>
      </c>
    </row>
    <row r="12" spans="2:7" ht="35.25" customHeight="1">
      <c r="B12" s="61">
        <v>110</v>
      </c>
      <c r="C12" s="65" t="s">
        <v>731</v>
      </c>
      <c r="D12" s="70" t="s">
        <v>93</v>
      </c>
      <c r="E12" s="68">
        <v>0</v>
      </c>
      <c r="F12" s="68">
        <v>0</v>
      </c>
    </row>
    <row r="13" spans="2:7" ht="35.25" customHeight="1">
      <c r="B13" s="61">
        <v>120</v>
      </c>
      <c r="C13" s="65" t="s">
        <v>732</v>
      </c>
      <c r="D13" s="70" t="s">
        <v>93</v>
      </c>
      <c r="E13" s="68">
        <v>0</v>
      </c>
      <c r="F13" s="68">
        <v>0</v>
      </c>
    </row>
    <row r="14" spans="2:7" ht="35.25" customHeight="1">
      <c r="B14" s="61">
        <v>130</v>
      </c>
      <c r="C14" s="92" t="s">
        <v>2950</v>
      </c>
      <c r="D14" s="70" t="s">
        <v>8</v>
      </c>
      <c r="E14" s="69">
        <v>7</v>
      </c>
      <c r="F14" s="69">
        <v>7</v>
      </c>
    </row>
    <row r="16" spans="2:7" ht="70.5" customHeight="1">
      <c r="B16" s="342" t="s">
        <v>688</v>
      </c>
      <c r="C16" s="342"/>
      <c r="D16" s="342"/>
      <c r="E16" s="342"/>
      <c r="F16" s="342"/>
    </row>
    <row r="17" spans="1:6" ht="92.25" customHeight="1">
      <c r="A17" s="35"/>
      <c r="B17" s="345" t="s">
        <v>3118</v>
      </c>
      <c r="C17" s="345"/>
      <c r="D17" s="345"/>
      <c r="E17" s="345"/>
      <c r="F17" s="345"/>
    </row>
    <row r="18" spans="1:6" s="32" customFormat="1" ht="0.75" customHeight="1">
      <c r="B18" s="343"/>
      <c r="C18" s="344"/>
      <c r="D18" s="344"/>
      <c r="E18" s="344"/>
      <c r="F18" s="344"/>
    </row>
    <row r="19" spans="1:6" s="32" customFormat="1" ht="129.75" customHeight="1">
      <c r="B19" s="88"/>
    </row>
    <row r="22" spans="1:6">
      <c r="D22" s="33"/>
      <c r="E22" s="58"/>
      <c r="F22" s="17"/>
    </row>
  </sheetData>
  <sheetProtection sheet="1" objects="1" scenarios="1" selectLockedCells="1"/>
  <mergeCells count="4">
    <mergeCell ref="B16:F16"/>
    <mergeCell ref="B18:F18"/>
    <mergeCell ref="B17:F17"/>
    <mergeCell ref="C1:F1"/>
  </mergeCells>
  <phoneticPr fontId="2" type="noConversion"/>
  <dataValidations count="3">
    <dataValidation type="decimal" allowBlank="1" showInputMessage="1" showErrorMessage="1" error="Значение должно быть числом" sqref="E12:F14 E3:E4 E7:E9">
      <formula1>-9.99999999999999E+23</formula1>
      <formula2>9.99999999999999E+23</formula2>
    </dataValidation>
    <dataValidation type="decimal" allowBlank="1" showInputMessage="1" showErrorMessage="1" sqref="F3 E11 F4 F7 F9 F11">
      <formula1>-9.99999999999999E+23</formula1>
      <formula2>9.99999999999999E+23</formula2>
    </dataValidation>
    <dataValidation type="decimal" allowBlank="1" showInputMessage="1" showErrorMessage="1" sqref="F8">
      <formula1>-9.99999999999999E+23</formula1>
      <formula2>9.99999999999999E+23</formula2>
    </dataValidation>
  </dataValidations>
  <pageMargins left="0.39370078740157483" right="0.19685039370078741" top="0.39370078740157483" bottom="0.39370078740157483" header="0.51181102362204722" footer="0.51181102362204722"/>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tabColor rgb="FF00B050"/>
  </sheetPr>
  <dimension ref="A1:I40"/>
  <sheetViews>
    <sheetView view="pageBreakPreview" topLeftCell="A7" zoomScaleNormal="100" zoomScaleSheetLayoutView="100" workbookViewId="0">
      <selection activeCell="M6" sqref="M6"/>
    </sheetView>
  </sheetViews>
  <sheetFormatPr defaultRowHeight="12.75"/>
  <cols>
    <col min="1" max="1" width="10.28515625" style="4" customWidth="1"/>
    <col min="2" max="2" width="20.28515625" style="4" customWidth="1"/>
    <col min="3" max="3" width="13.85546875" style="4" customWidth="1"/>
    <col min="4" max="4" width="6.7109375" style="4" customWidth="1"/>
    <col min="5" max="5" width="12.140625" style="4" customWidth="1"/>
    <col min="6" max="6" width="9.5703125" style="4" customWidth="1"/>
    <col min="7" max="7" width="9.85546875" style="4" customWidth="1"/>
    <col min="8" max="8" width="9.140625" style="4"/>
    <col min="9" max="9" width="9.42578125" style="4" customWidth="1"/>
    <col min="10" max="10" width="9.140625" style="4" customWidth="1"/>
    <col min="11" max="16384" width="9.140625" style="4"/>
  </cols>
  <sheetData>
    <row r="1" spans="1:9" ht="62.25" customHeight="1">
      <c r="A1" s="342" t="s">
        <v>2940</v>
      </c>
      <c r="B1" s="342"/>
      <c r="C1" s="342"/>
      <c r="D1" s="342"/>
      <c r="E1" s="342"/>
      <c r="F1" s="342"/>
      <c r="G1" s="342"/>
      <c r="H1" s="342"/>
      <c r="I1" s="342"/>
    </row>
    <row r="2" spans="1:9" ht="27.75" customHeight="1">
      <c r="A2" s="355" t="s">
        <v>3119</v>
      </c>
      <c r="B2" s="356"/>
      <c r="C2" s="95"/>
      <c r="D2" s="95"/>
      <c r="E2" s="95"/>
      <c r="F2" s="96"/>
      <c r="G2" s="96"/>
      <c r="H2" s="96"/>
      <c r="I2" s="35"/>
    </row>
    <row r="3" spans="1:9" ht="27.75" customHeight="1">
      <c r="A3" s="365" t="s">
        <v>3074</v>
      </c>
      <c r="B3" s="365"/>
      <c r="C3" s="365"/>
      <c r="D3" s="365"/>
      <c r="E3" s="365"/>
      <c r="F3" s="365"/>
      <c r="G3" s="365"/>
      <c r="H3" s="365"/>
      <c r="I3" s="365"/>
    </row>
    <row r="4" spans="1:9" ht="27.75" customHeight="1">
      <c r="A4" s="371" t="s">
        <v>3120</v>
      </c>
      <c r="B4" s="371"/>
      <c r="C4" s="95"/>
      <c r="D4" s="95"/>
      <c r="E4" s="95"/>
      <c r="F4" s="96"/>
      <c r="G4" s="96"/>
      <c r="H4" s="96"/>
      <c r="I4" s="35"/>
    </row>
    <row r="5" spans="1:9" ht="67.5" customHeight="1">
      <c r="A5" s="365" t="s">
        <v>3077</v>
      </c>
      <c r="B5" s="365"/>
      <c r="C5" s="365"/>
      <c r="D5" s="365"/>
      <c r="E5" s="365"/>
      <c r="F5" s="365"/>
      <c r="G5" s="365"/>
      <c r="H5" s="365"/>
      <c r="I5" s="365"/>
    </row>
    <row r="6" spans="1:9" ht="77.25" customHeight="1">
      <c r="A6" s="366" t="s">
        <v>3114</v>
      </c>
      <c r="B6" s="367"/>
      <c r="C6" s="367"/>
      <c r="D6" s="367"/>
      <c r="E6" s="367"/>
      <c r="F6" s="367"/>
      <c r="G6" s="367"/>
      <c r="H6" s="367"/>
      <c r="I6" s="368"/>
    </row>
    <row r="7" spans="1:9" ht="27.75" customHeight="1">
      <c r="A7" s="365" t="s">
        <v>3084</v>
      </c>
      <c r="B7" s="365"/>
      <c r="C7" s="365"/>
      <c r="D7" s="365"/>
      <c r="E7" s="365"/>
      <c r="F7" s="365"/>
      <c r="G7" s="365"/>
      <c r="H7" s="365"/>
      <c r="I7" s="365"/>
    </row>
    <row r="8" spans="1:9" ht="27.75" customHeight="1">
      <c r="A8" s="366" t="s">
        <v>3121</v>
      </c>
      <c r="B8" s="367"/>
      <c r="C8" s="367"/>
      <c r="D8" s="367"/>
      <c r="E8" s="367"/>
      <c r="F8" s="367"/>
      <c r="G8" s="367"/>
      <c r="H8" s="367"/>
      <c r="I8" s="368"/>
    </row>
    <row r="9" spans="1:9" ht="48" customHeight="1">
      <c r="A9" s="369" t="s">
        <v>3075</v>
      </c>
      <c r="B9" s="369"/>
      <c r="C9" s="369"/>
      <c r="D9" s="369"/>
      <c r="E9" s="369"/>
      <c r="F9" s="369"/>
      <c r="G9" s="369"/>
      <c r="H9" s="369"/>
      <c r="I9" s="369"/>
    </row>
    <row r="10" spans="1:9" ht="90" customHeight="1">
      <c r="A10" s="361" t="s">
        <v>3122</v>
      </c>
      <c r="B10" s="361"/>
      <c r="C10" s="361"/>
      <c r="D10" s="361"/>
      <c r="E10" s="361"/>
      <c r="F10" s="361"/>
      <c r="G10" s="361"/>
      <c r="H10" s="361"/>
      <c r="I10" s="361"/>
    </row>
    <row r="11" spans="1:9" ht="42.75" customHeight="1">
      <c r="A11" s="362" t="s">
        <v>3076</v>
      </c>
      <c r="B11" s="362"/>
      <c r="C11" s="362"/>
      <c r="D11" s="362"/>
      <c r="E11" s="362"/>
      <c r="F11" s="362"/>
      <c r="G11" s="362"/>
      <c r="H11" s="362"/>
      <c r="I11" s="362"/>
    </row>
    <row r="12" spans="1:9" ht="25.5" customHeight="1">
      <c r="A12" s="357" t="s">
        <v>3123</v>
      </c>
      <c r="B12" s="358"/>
      <c r="C12" s="358"/>
      <c r="D12" s="358"/>
      <c r="E12" s="358"/>
      <c r="F12" s="358"/>
      <c r="G12" s="358"/>
      <c r="H12" s="358"/>
      <c r="I12" s="359"/>
    </row>
    <row r="13" spans="1:9" ht="36" customHeight="1">
      <c r="A13" s="336" t="s">
        <v>3080</v>
      </c>
      <c r="B13" s="336"/>
      <c r="C13" s="336"/>
      <c r="D13" s="336"/>
      <c r="E13" s="336"/>
      <c r="F13" s="336"/>
      <c r="G13" s="336"/>
      <c r="H13" s="336"/>
      <c r="I13" s="350"/>
    </row>
    <row r="14" spans="1:9" ht="56.25" customHeight="1">
      <c r="A14" s="347"/>
      <c r="B14" s="348"/>
      <c r="C14" s="348"/>
      <c r="D14" s="348"/>
      <c r="E14" s="348"/>
      <c r="F14" s="348"/>
      <c r="G14" s="348"/>
      <c r="H14" s="348"/>
      <c r="I14" s="349"/>
    </row>
    <row r="15" spans="1:9" ht="34.5" customHeight="1">
      <c r="A15" s="364" t="s">
        <v>3079</v>
      </c>
      <c r="B15" s="364"/>
      <c r="C15" s="364"/>
      <c r="D15" s="364"/>
      <c r="E15" s="364"/>
      <c r="F15" s="364"/>
      <c r="G15" s="364"/>
      <c r="H15" s="364"/>
      <c r="I15" s="364"/>
    </row>
    <row r="16" spans="1:9" ht="22.5" customHeight="1">
      <c r="A16" s="355" t="s">
        <v>3117</v>
      </c>
      <c r="B16" s="356"/>
      <c r="C16" s="95"/>
      <c r="D16" s="95"/>
      <c r="E16" s="95"/>
      <c r="F16" s="96"/>
      <c r="G16" s="96"/>
      <c r="H16" s="96"/>
    </row>
    <row r="18" spans="1:9" ht="27.75" customHeight="1">
      <c r="A18" s="3" t="s">
        <v>3083</v>
      </c>
      <c r="B18" s="3"/>
      <c r="E18" s="363" t="s">
        <v>3115</v>
      </c>
      <c r="F18" s="363"/>
      <c r="G18" s="363"/>
      <c r="H18" s="363"/>
      <c r="I18" s="363"/>
    </row>
    <row r="19" spans="1:9" ht="15.75">
      <c r="B19" s="352" t="s">
        <v>260</v>
      </c>
      <c r="C19" s="352"/>
    </row>
    <row r="20" spans="1:9" ht="15" customHeight="1">
      <c r="C20" s="5" t="s">
        <v>3078</v>
      </c>
      <c r="E20" s="3"/>
    </row>
    <row r="21" spans="1:9" ht="18.75" customHeight="1">
      <c r="A21" s="351" t="s">
        <v>2981</v>
      </c>
      <c r="B21" s="351"/>
      <c r="C21" s="97"/>
      <c r="E21" s="3"/>
    </row>
    <row r="22" spans="1:9" ht="16.5" customHeight="1">
      <c r="A22" s="351"/>
      <c r="B22" s="351"/>
      <c r="C22" s="29"/>
      <c r="E22" s="3"/>
    </row>
    <row r="23" spans="1:9" ht="15.75">
      <c r="A23" s="351"/>
      <c r="B23" s="351"/>
      <c r="C23" s="29"/>
      <c r="E23" s="3"/>
    </row>
    <row r="24" spans="1:9" ht="15.75">
      <c r="A24" s="351"/>
      <c r="B24" s="351"/>
      <c r="C24" s="29"/>
      <c r="E24" s="3"/>
    </row>
    <row r="25" spans="1:9" ht="3" customHeight="1">
      <c r="A25" s="351"/>
      <c r="B25" s="351"/>
      <c r="C25" s="29"/>
      <c r="E25" s="3"/>
    </row>
    <row r="26" spans="1:9" ht="15.75" hidden="1">
      <c r="A26" s="351"/>
      <c r="B26" s="351"/>
      <c r="C26" s="29"/>
      <c r="E26" s="3"/>
    </row>
    <row r="27" spans="1:9" ht="15.75">
      <c r="A27" s="351"/>
      <c r="B27" s="351"/>
      <c r="C27" s="29"/>
      <c r="E27" s="3"/>
    </row>
    <row r="28" spans="1:9" ht="30" customHeight="1">
      <c r="A28" s="351"/>
      <c r="B28" s="351"/>
      <c r="C28" s="353"/>
      <c r="D28" s="353"/>
      <c r="E28" s="363" t="s">
        <v>3116</v>
      </c>
      <c r="F28" s="363"/>
      <c r="G28" s="363"/>
      <c r="H28" s="363"/>
      <c r="I28" s="363"/>
    </row>
    <row r="29" spans="1:9" ht="18.75" customHeight="1">
      <c r="C29" s="354" t="s">
        <v>260</v>
      </c>
      <c r="D29" s="354"/>
    </row>
    <row r="30" spans="1:9" ht="30" customHeight="1">
      <c r="A30" s="370" t="s">
        <v>2982</v>
      </c>
      <c r="B30" s="370"/>
      <c r="C30" s="98"/>
      <c r="D30" s="98"/>
      <c r="E30" s="360" t="s">
        <v>3116</v>
      </c>
      <c r="F30" s="360"/>
      <c r="G30" s="360"/>
      <c r="H30" s="360"/>
      <c r="I30" s="360"/>
    </row>
    <row r="31" spans="1:9" ht="15.75">
      <c r="B31" s="15" t="s">
        <v>3124</v>
      </c>
      <c r="C31" s="354" t="s">
        <v>260</v>
      </c>
      <c r="D31" s="354"/>
      <c r="E31" s="352" t="s">
        <v>2983</v>
      </c>
      <c r="F31" s="352"/>
      <c r="G31" s="352"/>
      <c r="H31" s="352"/>
      <c r="I31" s="352"/>
    </row>
    <row r="32" spans="1:9" ht="15.75">
      <c r="C32" s="3"/>
    </row>
    <row r="34" spans="1:5" ht="15.75">
      <c r="A34" s="3"/>
      <c r="B34" s="3"/>
    </row>
    <row r="35" spans="1:5" ht="15.75">
      <c r="A35" s="3"/>
      <c r="B35" s="3"/>
      <c r="E35" s="58"/>
    </row>
    <row r="36" spans="1:5" ht="15.75">
      <c r="A36" s="3"/>
      <c r="B36" s="3"/>
      <c r="C36" s="33"/>
    </row>
    <row r="37" spans="1:5" ht="15.75">
      <c r="A37" s="3"/>
      <c r="B37" s="3"/>
    </row>
    <row r="38" spans="1:5" ht="15.75">
      <c r="A38" s="3"/>
      <c r="B38" s="3"/>
    </row>
    <row r="39" spans="1:5" ht="15.75">
      <c r="A39" s="3"/>
      <c r="B39" s="3"/>
    </row>
    <row r="40" spans="1:5" ht="15.75">
      <c r="A40" s="3"/>
      <c r="B40" s="3"/>
    </row>
  </sheetData>
  <sheetProtection selectLockedCells="1"/>
  <mergeCells count="26">
    <mergeCell ref="A1:I1"/>
    <mergeCell ref="A3:I3"/>
    <mergeCell ref="A4:B4"/>
    <mergeCell ref="A5:I5"/>
    <mergeCell ref="A6:I6"/>
    <mergeCell ref="C31:D31"/>
    <mergeCell ref="A2:B2"/>
    <mergeCell ref="A12:I12"/>
    <mergeCell ref="E30:I30"/>
    <mergeCell ref="A10:I10"/>
    <mergeCell ref="A11:I11"/>
    <mergeCell ref="E28:I28"/>
    <mergeCell ref="A16:B16"/>
    <mergeCell ref="C29:D29"/>
    <mergeCell ref="A15:I15"/>
    <mergeCell ref="E18:I18"/>
    <mergeCell ref="E31:I31"/>
    <mergeCell ref="A7:I7"/>
    <mergeCell ref="A8:I8"/>
    <mergeCell ref="A9:I9"/>
    <mergeCell ref="A30:B30"/>
    <mergeCell ref="A14:I14"/>
    <mergeCell ref="A13:I13"/>
    <mergeCell ref="A21:B28"/>
    <mergeCell ref="B19:C19"/>
    <mergeCell ref="C28:D28"/>
  </mergeCells>
  <phoneticPr fontId="2" type="noConversion"/>
  <pageMargins left="0.23" right="0.2" top="0.21" bottom="0.24" header="0.31" footer="0.31"/>
  <pageSetup paperSize="9" scale="95"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0">
    <tabColor indexed="13"/>
  </sheetPr>
  <dimension ref="A1:S130"/>
  <sheetViews>
    <sheetView showGridLines="0" topLeftCell="A14" zoomScaleNormal="100" zoomScaleSheetLayoutView="100" workbookViewId="0">
      <selection activeCell="K42" sqref="K42"/>
    </sheetView>
  </sheetViews>
  <sheetFormatPr defaultRowHeight="11.25" customHeight="1"/>
  <cols>
    <col min="1" max="1" width="15.42578125" style="115" customWidth="1"/>
    <col min="2" max="3" width="8.42578125" style="115" customWidth="1"/>
    <col min="4" max="4" width="11" style="115" customWidth="1"/>
    <col min="5" max="5" width="6" style="115" customWidth="1"/>
    <col min="6" max="7" width="21" style="115" customWidth="1"/>
    <col min="8" max="8" width="8.5703125" style="118" customWidth="1"/>
    <col min="9" max="9" width="7.5703125" style="115" customWidth="1"/>
    <col min="10" max="10" width="17.28515625" style="115" customWidth="1"/>
    <col min="11" max="11" width="19.7109375" style="115" customWidth="1"/>
    <col min="12" max="12" width="9.140625" style="115"/>
    <col min="13" max="13" width="8.7109375" style="117" customWidth="1"/>
    <col min="14" max="18" width="3.7109375" style="116" customWidth="1"/>
    <col min="19" max="16384" width="9.140625" style="115"/>
  </cols>
  <sheetData>
    <row r="1" spans="1:18" s="186" customFormat="1" ht="20.25" customHeight="1" thickBot="1">
      <c r="A1" s="190"/>
      <c r="B1" s="190"/>
      <c r="C1" s="190"/>
      <c r="D1" s="190"/>
      <c r="E1" s="190"/>
      <c r="F1" s="190"/>
      <c r="G1" s="190"/>
      <c r="H1" s="194"/>
      <c r="K1" s="200" t="s">
        <v>3261</v>
      </c>
      <c r="L1" s="199"/>
      <c r="M1" s="198"/>
      <c r="N1" s="197"/>
      <c r="O1" s="123"/>
      <c r="P1" s="123"/>
      <c r="Q1" s="123"/>
      <c r="R1" s="123"/>
    </row>
    <row r="2" spans="1:18" s="186" customFormat="1" ht="25.5" customHeight="1" thickBot="1">
      <c r="A2" s="380" t="s">
        <v>3260</v>
      </c>
      <c r="B2" s="381"/>
      <c r="C2" s="381"/>
      <c r="D2" s="381"/>
      <c r="E2" s="381"/>
      <c r="F2" s="381"/>
      <c r="G2" s="381"/>
      <c r="H2" s="382"/>
      <c r="I2" s="196" t="s">
        <v>3134</v>
      </c>
      <c r="J2" s="406" t="s">
        <v>3259</v>
      </c>
      <c r="K2" s="406" t="s">
        <v>3258</v>
      </c>
      <c r="N2" s="123"/>
      <c r="O2" s="123"/>
      <c r="P2" s="123"/>
      <c r="Q2" s="123"/>
      <c r="R2" s="123"/>
    </row>
    <row r="3" spans="1:18" s="186" customFormat="1" ht="19.5" customHeight="1" thickBot="1">
      <c r="A3" s="381" t="s">
        <v>3257</v>
      </c>
      <c r="B3" s="381"/>
      <c r="C3" s="381"/>
      <c r="D3" s="381"/>
      <c r="E3" s="381"/>
      <c r="F3" s="381"/>
      <c r="G3" s="381"/>
      <c r="H3" s="382"/>
      <c r="I3" s="195">
        <v>2018</v>
      </c>
      <c r="J3" s="435"/>
      <c r="K3" s="407"/>
      <c r="N3" s="123"/>
      <c r="O3" s="123"/>
      <c r="P3" s="123"/>
      <c r="Q3" s="123"/>
      <c r="R3" s="123"/>
    </row>
    <row r="4" spans="1:18" s="186" customFormat="1" ht="15" customHeight="1">
      <c r="A4" s="381" t="s">
        <v>3256</v>
      </c>
      <c r="B4" s="381"/>
      <c r="C4" s="381"/>
      <c r="D4" s="381"/>
      <c r="E4" s="381"/>
      <c r="F4" s="381"/>
      <c r="G4" s="381"/>
      <c r="H4" s="194"/>
      <c r="J4" s="193">
        <v>1</v>
      </c>
      <c r="K4" s="193">
        <v>2</v>
      </c>
      <c r="N4" s="123"/>
      <c r="O4" s="123"/>
      <c r="P4" s="123"/>
      <c r="Q4" s="123"/>
      <c r="R4" s="123"/>
    </row>
    <row r="5" spans="1:18" s="186" customFormat="1" ht="11.25" customHeight="1">
      <c r="A5" s="381"/>
      <c r="B5" s="381"/>
      <c r="C5" s="381"/>
      <c r="D5" s="381"/>
      <c r="E5" s="381"/>
      <c r="F5" s="381"/>
      <c r="G5" s="381"/>
      <c r="H5" s="438" t="s">
        <v>3255</v>
      </c>
      <c r="I5" s="439"/>
      <c r="J5" s="192">
        <f>IF(J6="",VLOOKUP($I$2,$E$116:$G$125,2,0),J6)</f>
        <v>43101</v>
      </c>
      <c r="K5" s="192">
        <f>IF(K6="",VLOOKUP($I$2,$E$116:$G$125,3,0),K6)</f>
        <v>43373</v>
      </c>
      <c r="N5" s="123"/>
      <c r="O5" s="123"/>
      <c r="P5" s="123"/>
      <c r="Q5" s="123"/>
      <c r="R5" s="123"/>
    </row>
    <row r="6" spans="1:18" s="186" customFormat="1" ht="18.75" customHeight="1">
      <c r="A6" s="381"/>
      <c r="B6" s="381"/>
      <c r="C6" s="381"/>
      <c r="D6" s="381"/>
      <c r="E6" s="381"/>
      <c r="F6" s="381"/>
      <c r="G6" s="381"/>
      <c r="H6" s="436" t="s">
        <v>3254</v>
      </c>
      <c r="I6" s="437"/>
      <c r="J6" s="191"/>
      <c r="K6" s="191"/>
      <c r="N6" s="123">
        <f>MONTH(J5)</f>
        <v>1</v>
      </c>
      <c r="O6" s="123" t="str">
        <f>VLOOKUP(N6,$A$115:$B$126,2,0)</f>
        <v>январь</v>
      </c>
      <c r="P6" s="123">
        <f>MONTH(K5)</f>
        <v>9</v>
      </c>
      <c r="Q6" s="123" t="str">
        <f>VLOOKUP(P6,$A$115:$B$126,2,0)</f>
        <v>сентябрь</v>
      </c>
      <c r="R6" s="123">
        <f>YEAR(K5)</f>
        <v>2018</v>
      </c>
    </row>
    <row r="7" spans="1:18" s="186" customFormat="1" ht="15" hidden="1" customHeight="1">
      <c r="A7" s="190"/>
      <c r="B7" s="190"/>
      <c r="C7" s="190"/>
      <c r="D7" s="190"/>
      <c r="E7" s="190"/>
      <c r="F7" s="190"/>
      <c r="G7" s="190"/>
      <c r="H7" s="189"/>
      <c r="I7" s="189"/>
      <c r="J7" s="177"/>
      <c r="K7" s="177"/>
      <c r="N7" s="123"/>
      <c r="O7" s="123"/>
      <c r="P7" s="123"/>
      <c r="Q7" s="123"/>
      <c r="R7" s="123"/>
    </row>
    <row r="8" spans="1:18" s="186" customFormat="1" ht="15" hidden="1" customHeight="1">
      <c r="A8" s="190"/>
      <c r="B8" s="190"/>
      <c r="C8" s="190"/>
      <c r="D8" s="190"/>
      <c r="E8" s="190"/>
      <c r="F8" s="190"/>
      <c r="G8" s="190"/>
      <c r="H8" s="189"/>
      <c r="I8" s="189"/>
      <c r="J8" s="177"/>
      <c r="K8" s="177"/>
      <c r="N8" s="123"/>
      <c r="O8" s="123"/>
      <c r="P8" s="123"/>
      <c r="Q8" s="123"/>
      <c r="R8" s="123"/>
    </row>
    <row r="9" spans="1:18" s="186" customFormat="1" ht="15" hidden="1" customHeight="1">
      <c r="A9" s="190"/>
      <c r="B9" s="190"/>
      <c r="C9" s="190"/>
      <c r="D9" s="190"/>
      <c r="E9" s="190"/>
      <c r="F9" s="190"/>
      <c r="G9" s="190"/>
      <c r="H9" s="189"/>
      <c r="I9" s="189"/>
      <c r="J9" s="177"/>
      <c r="K9" s="177"/>
      <c r="N9" s="123"/>
      <c r="O9" s="123"/>
      <c r="P9" s="123"/>
      <c r="Q9" s="123"/>
      <c r="R9" s="123"/>
    </row>
    <row r="10" spans="1:18" s="186" customFormat="1" ht="15" hidden="1" customHeight="1">
      <c r="A10" s="190"/>
      <c r="B10" s="190"/>
      <c r="C10" s="190"/>
      <c r="D10" s="190"/>
      <c r="E10" s="190"/>
      <c r="F10" s="190"/>
      <c r="G10" s="190"/>
      <c r="H10" s="189"/>
      <c r="I10" s="189"/>
      <c r="J10" s="177"/>
      <c r="K10" s="177"/>
      <c r="N10" s="123"/>
      <c r="O10" s="123"/>
      <c r="P10" s="123"/>
      <c r="Q10" s="123"/>
      <c r="R10" s="123"/>
    </row>
    <row r="11" spans="1:18" s="186" customFormat="1" ht="15" hidden="1" customHeight="1">
      <c r="A11" s="190"/>
      <c r="B11" s="190"/>
      <c r="C11" s="190"/>
      <c r="D11" s="190"/>
      <c r="E11" s="190"/>
      <c r="F11" s="190"/>
      <c r="G11" s="190"/>
      <c r="H11" s="189"/>
      <c r="I11" s="189"/>
      <c r="J11" s="177"/>
      <c r="K11" s="177"/>
      <c r="N11" s="123"/>
      <c r="O11" s="123"/>
      <c r="P11" s="123"/>
      <c r="Q11" s="123"/>
      <c r="R11" s="123"/>
    </row>
    <row r="12" spans="1:18" s="186" customFormat="1" ht="15" hidden="1" customHeight="1">
      <c r="A12" s="190"/>
      <c r="B12" s="190"/>
      <c r="C12" s="190"/>
      <c r="D12" s="190"/>
      <c r="E12" s="190"/>
      <c r="F12" s="190"/>
      <c r="G12" s="190"/>
      <c r="H12" s="189"/>
      <c r="I12" s="189"/>
      <c r="J12" s="177"/>
      <c r="K12" s="177"/>
      <c r="N12" s="123"/>
      <c r="O12" s="123"/>
      <c r="P12" s="123"/>
      <c r="Q12" s="123"/>
      <c r="R12" s="123"/>
    </row>
    <row r="13" spans="1:18" s="186" customFormat="1" ht="15" hidden="1" customHeight="1">
      <c r="A13" s="190"/>
      <c r="B13" s="190"/>
      <c r="C13" s="190"/>
      <c r="D13" s="190"/>
      <c r="E13" s="190"/>
      <c r="F13" s="190"/>
      <c r="G13" s="190"/>
      <c r="H13" s="189"/>
      <c r="I13" s="189"/>
      <c r="J13" s="177"/>
      <c r="K13" s="177"/>
      <c r="N13" s="123"/>
      <c r="O13" s="123"/>
      <c r="P13" s="123"/>
      <c r="Q13" s="123"/>
      <c r="R13" s="123"/>
    </row>
    <row r="14" spans="1:18" s="186" customFormat="1" ht="8.25" customHeight="1">
      <c r="E14" s="385"/>
      <c r="F14" s="385"/>
      <c r="G14" s="385"/>
      <c r="H14" s="118"/>
      <c r="N14" s="123"/>
      <c r="O14" s="123"/>
      <c r="P14" s="123"/>
      <c r="Q14" s="123"/>
      <c r="R14" s="123"/>
    </row>
    <row r="15" spans="1:18" s="172" customFormat="1" ht="11.25" customHeight="1">
      <c r="A15" s="176"/>
      <c r="B15" s="176"/>
      <c r="C15" s="176"/>
      <c r="D15" s="176"/>
      <c r="E15" s="176"/>
      <c r="F15" s="387" t="s">
        <v>3253</v>
      </c>
      <c r="G15" s="387"/>
      <c r="H15" s="128"/>
      <c r="I15" s="186"/>
      <c r="J15" s="186"/>
      <c r="K15" s="186"/>
      <c r="L15" s="186"/>
      <c r="N15" s="173"/>
      <c r="O15" s="173"/>
      <c r="P15" s="173"/>
      <c r="Q15" s="173"/>
      <c r="R15" s="173"/>
    </row>
    <row r="16" spans="1:18" s="172" customFormat="1" ht="22.5" customHeight="1">
      <c r="A16" s="176"/>
      <c r="B16" s="176"/>
      <c r="C16" s="176"/>
      <c r="D16" s="176"/>
      <c r="E16" s="176"/>
      <c r="F16" s="386" t="s">
        <v>3252</v>
      </c>
      <c r="G16" s="386"/>
      <c r="H16" s="128"/>
      <c r="I16" s="186"/>
      <c r="J16" s="186"/>
      <c r="K16" s="186"/>
      <c r="L16" s="186"/>
      <c r="N16" s="173"/>
      <c r="O16" s="173"/>
      <c r="P16" s="173"/>
      <c r="Q16" s="173"/>
      <c r="R16" s="173"/>
    </row>
    <row r="17" spans="1:18" s="172" customFormat="1" ht="11.25" customHeight="1">
      <c r="A17" s="176"/>
      <c r="B17" s="176"/>
      <c r="C17" s="176"/>
      <c r="D17" s="176"/>
      <c r="E17" s="176"/>
      <c r="F17" s="386"/>
      <c r="G17" s="386"/>
      <c r="H17" s="128"/>
      <c r="I17" s="186"/>
      <c r="J17" s="186"/>
      <c r="K17" s="186"/>
      <c r="L17" s="186"/>
      <c r="N17" s="173"/>
      <c r="O17" s="173"/>
      <c r="P17" s="173"/>
      <c r="Q17" s="173"/>
      <c r="R17" s="173"/>
    </row>
    <row r="18" spans="1:18" s="172" customFormat="1" ht="12.75" customHeight="1">
      <c r="A18" s="383" t="s">
        <v>3251</v>
      </c>
      <c r="B18" s="383"/>
      <c r="C18" s="383"/>
      <c r="D18" s="383"/>
      <c r="E18" s="383"/>
      <c r="F18" s="383"/>
      <c r="G18" s="383"/>
      <c r="H18" s="128"/>
      <c r="I18" s="186"/>
      <c r="J18" s="186"/>
      <c r="K18" s="186"/>
      <c r="L18" s="186"/>
      <c r="N18" s="173"/>
      <c r="O18" s="173"/>
      <c r="P18" s="173"/>
      <c r="Q18" s="173"/>
      <c r="R18" s="173"/>
    </row>
    <row r="19" spans="1:18" s="172" customFormat="1" ht="14.25" customHeight="1">
      <c r="A19" s="176"/>
      <c r="B19" s="188" t="s">
        <v>3250</v>
      </c>
      <c r="C19" s="384">
        <v>43466</v>
      </c>
      <c r="D19" s="384"/>
      <c r="E19" s="384"/>
      <c r="F19" s="384"/>
      <c r="G19" s="176"/>
      <c r="H19" s="128"/>
      <c r="I19" s="186"/>
      <c r="J19" s="186"/>
      <c r="K19" s="186"/>
      <c r="L19" s="186"/>
      <c r="N19" s="173"/>
      <c r="O19" s="173"/>
      <c r="P19" s="173"/>
      <c r="Q19" s="173"/>
      <c r="R19" s="173"/>
    </row>
    <row r="20" spans="1:18" s="172" customFormat="1" ht="12.75" customHeight="1">
      <c r="A20" s="187"/>
      <c r="B20" s="176"/>
      <c r="C20" s="176"/>
      <c r="D20" s="176"/>
      <c r="E20" s="176"/>
      <c r="F20" s="176"/>
      <c r="G20" s="176"/>
      <c r="H20" s="128"/>
      <c r="I20" s="186"/>
      <c r="J20" s="186"/>
      <c r="K20" s="186"/>
      <c r="L20" s="186"/>
      <c r="N20" s="173"/>
      <c r="O20" s="173"/>
      <c r="P20" s="173"/>
      <c r="Q20" s="173"/>
      <c r="R20" s="173"/>
    </row>
    <row r="21" spans="1:18" s="172" customFormat="1" ht="12.75">
      <c r="A21" s="374" t="s">
        <v>3249</v>
      </c>
      <c r="B21" s="375"/>
      <c r="C21" s="375"/>
      <c r="D21" s="376" t="s">
        <v>3248</v>
      </c>
      <c r="E21" s="377"/>
      <c r="F21" s="377"/>
      <c r="G21" s="378"/>
      <c r="H21" s="128"/>
      <c r="I21" s="186"/>
      <c r="J21" s="186"/>
      <c r="K21" s="186"/>
      <c r="L21" s="186"/>
      <c r="N21" s="173"/>
      <c r="O21" s="173"/>
      <c r="P21" s="173"/>
      <c r="Q21" s="173"/>
      <c r="R21" s="173"/>
    </row>
    <row r="22" spans="1:18" s="172" customFormat="1" ht="12.75">
      <c r="A22" s="374" t="s">
        <v>3247</v>
      </c>
      <c r="B22" s="375"/>
      <c r="C22" s="375"/>
      <c r="D22" s="388">
        <v>100794022</v>
      </c>
      <c r="E22" s="389"/>
      <c r="F22" s="389"/>
      <c r="G22" s="390"/>
      <c r="H22" s="128"/>
      <c r="I22" s="186"/>
      <c r="J22" s="186"/>
      <c r="K22" s="186"/>
      <c r="L22" s="186"/>
      <c r="N22" s="173"/>
      <c r="O22" s="173"/>
      <c r="P22" s="173"/>
      <c r="Q22" s="173"/>
      <c r="R22" s="173"/>
    </row>
    <row r="23" spans="1:18" s="172" customFormat="1" ht="12.75">
      <c r="A23" s="374" t="s">
        <v>3246</v>
      </c>
      <c r="B23" s="375"/>
      <c r="C23" s="375"/>
      <c r="D23" s="376">
        <v>68200</v>
      </c>
      <c r="E23" s="377"/>
      <c r="F23" s="377"/>
      <c r="G23" s="378"/>
      <c r="H23" s="128"/>
      <c r="I23" s="186"/>
      <c r="J23" s="186"/>
      <c r="K23" s="186"/>
      <c r="L23" s="186"/>
      <c r="N23" s="173"/>
      <c r="O23" s="173"/>
      <c r="P23" s="173"/>
      <c r="Q23" s="173"/>
      <c r="R23" s="173"/>
    </row>
    <row r="24" spans="1:18" s="172" customFormat="1" ht="12.75">
      <c r="A24" s="374" t="s">
        <v>3245</v>
      </c>
      <c r="B24" s="375"/>
      <c r="C24" s="375"/>
      <c r="D24" s="376" t="s">
        <v>3244</v>
      </c>
      <c r="E24" s="377"/>
      <c r="F24" s="377"/>
      <c r="G24" s="378"/>
      <c r="H24" s="128"/>
      <c r="I24" s="186"/>
      <c r="J24" s="186"/>
      <c r="K24" s="186"/>
      <c r="L24" s="186"/>
      <c r="N24" s="173"/>
      <c r="O24" s="173"/>
      <c r="P24" s="173"/>
      <c r="Q24" s="173"/>
      <c r="R24" s="173"/>
    </row>
    <row r="25" spans="1:18" s="172" customFormat="1" ht="12.75">
      <c r="A25" s="374" t="s">
        <v>3243</v>
      </c>
      <c r="B25" s="375"/>
      <c r="C25" s="375"/>
      <c r="D25" s="376" t="s">
        <v>3242</v>
      </c>
      <c r="E25" s="377"/>
      <c r="F25" s="377"/>
      <c r="G25" s="378"/>
      <c r="H25" s="128"/>
      <c r="K25" s="185"/>
      <c r="L25" s="173"/>
      <c r="N25" s="173"/>
      <c r="O25" s="173"/>
      <c r="P25" s="173"/>
      <c r="Q25" s="173"/>
      <c r="R25" s="173"/>
    </row>
    <row r="26" spans="1:18" s="172" customFormat="1" ht="12.75">
      <c r="A26" s="374" t="s">
        <v>264</v>
      </c>
      <c r="B26" s="375"/>
      <c r="C26" s="375"/>
      <c r="D26" s="376" t="s">
        <v>3241</v>
      </c>
      <c r="E26" s="377"/>
      <c r="F26" s="377"/>
      <c r="G26" s="378"/>
      <c r="H26" s="128"/>
      <c r="I26" s="184"/>
      <c r="J26" s="391"/>
      <c r="K26" s="391"/>
      <c r="L26" s="173"/>
      <c r="N26" s="173"/>
      <c r="O26" s="173"/>
      <c r="P26" s="173"/>
      <c r="Q26" s="173"/>
      <c r="R26" s="173"/>
    </row>
    <row r="27" spans="1:18" s="172" customFormat="1" ht="12.75">
      <c r="A27" s="374" t="s">
        <v>3240</v>
      </c>
      <c r="B27" s="375"/>
      <c r="C27" s="375"/>
      <c r="D27" s="376" t="s">
        <v>3239</v>
      </c>
      <c r="E27" s="377"/>
      <c r="F27" s="377"/>
      <c r="G27" s="378"/>
      <c r="H27" s="128"/>
      <c r="J27" s="391"/>
      <c r="K27" s="391"/>
      <c r="L27" s="173"/>
      <c r="N27" s="173"/>
      <c r="O27" s="173"/>
      <c r="P27" s="173"/>
      <c r="Q27" s="173"/>
      <c r="R27" s="173"/>
    </row>
    <row r="28" spans="1:18" s="172" customFormat="1" ht="8.25" customHeight="1">
      <c r="A28" s="183"/>
      <c r="B28" s="183"/>
      <c r="C28" s="183"/>
      <c r="D28" s="182"/>
      <c r="E28" s="182"/>
      <c r="F28" s="182"/>
      <c r="G28" s="182"/>
      <c r="H28" s="128"/>
      <c r="J28" s="181"/>
      <c r="K28" s="181"/>
      <c r="L28" s="173"/>
      <c r="N28" s="173"/>
      <c r="O28" s="173"/>
      <c r="P28" s="173"/>
      <c r="Q28" s="173"/>
      <c r="R28" s="173"/>
    </row>
    <row r="29" spans="1:18" s="172" customFormat="1" ht="15" customHeight="1">
      <c r="A29" s="176"/>
      <c r="B29" s="176"/>
      <c r="C29" s="379" t="s">
        <v>3238</v>
      </c>
      <c r="D29" s="379"/>
      <c r="E29" s="372">
        <v>43545</v>
      </c>
      <c r="F29" s="373"/>
      <c r="G29" s="176"/>
      <c r="H29" s="128"/>
      <c r="I29" s="180"/>
      <c r="J29" s="179"/>
      <c r="K29" s="179"/>
      <c r="L29" s="173"/>
      <c r="N29" s="173"/>
      <c r="O29" s="173"/>
      <c r="P29" s="173"/>
      <c r="Q29" s="173"/>
      <c r="R29" s="173"/>
    </row>
    <row r="30" spans="1:18" s="172" customFormat="1" ht="15" customHeight="1">
      <c r="A30" s="176"/>
      <c r="B30" s="176"/>
      <c r="C30" s="379" t="s">
        <v>3237</v>
      </c>
      <c r="D30" s="379"/>
      <c r="E30" s="372"/>
      <c r="F30" s="373"/>
      <c r="G30" s="176"/>
      <c r="H30" s="128"/>
      <c r="I30" s="178"/>
      <c r="J30" s="177"/>
      <c r="K30" s="177"/>
      <c r="L30" s="173"/>
      <c r="N30" s="173"/>
      <c r="O30" s="173"/>
      <c r="P30" s="173"/>
      <c r="Q30" s="173"/>
      <c r="R30" s="173"/>
    </row>
    <row r="31" spans="1:18" s="172" customFormat="1" ht="15" customHeight="1">
      <c r="A31" s="176"/>
      <c r="B31" s="176"/>
      <c r="C31" s="379" t="s">
        <v>3236</v>
      </c>
      <c r="D31" s="379"/>
      <c r="E31" s="372"/>
      <c r="F31" s="373"/>
      <c r="G31" s="176"/>
      <c r="H31" s="128"/>
      <c r="N31" s="173"/>
      <c r="O31" s="173"/>
      <c r="P31" s="173"/>
      <c r="Q31" s="173"/>
      <c r="R31" s="173"/>
    </row>
    <row r="32" spans="1:18" s="172" customFormat="1" ht="9.75" customHeight="1">
      <c r="A32" s="176"/>
      <c r="B32" s="176"/>
      <c r="C32" s="176"/>
      <c r="D32" s="176"/>
      <c r="E32" s="175"/>
      <c r="F32" s="175"/>
      <c r="G32" s="174"/>
      <c r="H32" s="128"/>
      <c r="N32" s="173"/>
      <c r="O32" s="173"/>
      <c r="P32" s="173"/>
      <c r="Q32" s="173"/>
      <c r="R32" s="173"/>
    </row>
    <row r="33" spans="1:19" ht="26.25" customHeight="1">
      <c r="A33" s="402" t="s">
        <v>3235</v>
      </c>
      <c r="B33" s="402"/>
      <c r="C33" s="402"/>
      <c r="D33" s="402"/>
      <c r="E33" s="159" t="s">
        <v>9</v>
      </c>
      <c r="F33" s="171" t="s">
        <v>3234</v>
      </c>
      <c r="G33" s="171" t="s">
        <v>3233</v>
      </c>
      <c r="H33" s="400" t="s">
        <v>3232</v>
      </c>
      <c r="I33" s="401"/>
      <c r="J33" s="401"/>
      <c r="K33" s="168"/>
      <c r="L33" s="168"/>
      <c r="S33" s="117"/>
    </row>
    <row r="34" spans="1:19" ht="12" customHeight="1">
      <c r="A34" s="395">
        <v>1</v>
      </c>
      <c r="B34" s="396"/>
      <c r="C34" s="396"/>
      <c r="D34" s="397"/>
      <c r="E34" s="170">
        <v>2</v>
      </c>
      <c r="F34" s="170">
        <v>3</v>
      </c>
      <c r="G34" s="170">
        <v>4</v>
      </c>
      <c r="H34" s="400"/>
      <c r="I34" s="401"/>
      <c r="J34" s="401"/>
      <c r="K34" s="168"/>
      <c r="L34" s="168"/>
    </row>
    <row r="35" spans="1:19" ht="15.95" customHeight="1">
      <c r="A35" s="403" t="s">
        <v>3231</v>
      </c>
      <c r="B35" s="404"/>
      <c r="C35" s="404"/>
      <c r="D35" s="405"/>
      <c r="E35" s="141"/>
      <c r="F35" s="169"/>
      <c r="G35" s="169"/>
      <c r="H35" s="400"/>
      <c r="I35" s="401"/>
      <c r="J35" s="401"/>
      <c r="K35" s="168"/>
      <c r="L35" s="168"/>
    </row>
    <row r="36" spans="1:19" ht="15.95" customHeight="1">
      <c r="A36" s="392" t="s">
        <v>3230</v>
      </c>
      <c r="B36" s="393"/>
      <c r="C36" s="393"/>
      <c r="D36" s="394"/>
      <c r="E36" s="141">
        <v>110</v>
      </c>
      <c r="F36" s="140">
        <v>3641</v>
      </c>
      <c r="G36" s="140">
        <v>4302</v>
      </c>
      <c r="H36" s="118" t="s">
        <v>3229</v>
      </c>
      <c r="I36" s="167"/>
    </row>
    <row r="37" spans="1:19" ht="15.95" customHeight="1">
      <c r="A37" s="392" t="s">
        <v>3228</v>
      </c>
      <c r="B37" s="393"/>
      <c r="C37" s="393"/>
      <c r="D37" s="394"/>
      <c r="E37" s="141">
        <v>120</v>
      </c>
      <c r="F37" s="140">
        <v>0</v>
      </c>
      <c r="G37" s="140">
        <v>0</v>
      </c>
      <c r="H37" s="118" t="s">
        <v>3227</v>
      </c>
      <c r="I37" s="166"/>
    </row>
    <row r="38" spans="1:19" ht="15.95" customHeight="1">
      <c r="A38" s="417" t="s">
        <v>3226</v>
      </c>
      <c r="B38" s="418"/>
      <c r="C38" s="418"/>
      <c r="D38" s="419"/>
      <c r="E38" s="150">
        <v>130</v>
      </c>
      <c r="F38" s="165">
        <f>F40+F41+F42</f>
        <v>0</v>
      </c>
      <c r="G38" s="165">
        <f>G40+G41+G42</f>
        <v>0</v>
      </c>
      <c r="H38" s="142" t="s">
        <v>3225</v>
      </c>
      <c r="I38" s="153"/>
    </row>
    <row r="39" spans="1:19" ht="15.95" customHeight="1">
      <c r="A39" s="440" t="s">
        <v>81</v>
      </c>
      <c r="B39" s="441"/>
      <c r="C39" s="441"/>
      <c r="D39" s="442"/>
      <c r="E39" s="150"/>
      <c r="F39" s="163"/>
      <c r="G39" s="163"/>
      <c r="I39" s="398"/>
    </row>
    <row r="40" spans="1:19" ht="15.95" customHeight="1">
      <c r="A40" s="423" t="s">
        <v>3224</v>
      </c>
      <c r="B40" s="424"/>
      <c r="C40" s="424"/>
      <c r="D40" s="425"/>
      <c r="E40" s="144">
        <v>131</v>
      </c>
      <c r="F40" s="143">
        <v>0</v>
      </c>
      <c r="G40" s="143">
        <v>0</v>
      </c>
      <c r="I40" s="399"/>
    </row>
    <row r="41" spans="1:19" ht="15.95" customHeight="1">
      <c r="A41" s="414" t="s">
        <v>3223</v>
      </c>
      <c r="B41" s="415"/>
      <c r="C41" s="415"/>
      <c r="D41" s="416"/>
      <c r="E41" s="144">
        <v>132</v>
      </c>
      <c r="F41" s="143">
        <v>0</v>
      </c>
      <c r="G41" s="143">
        <v>0</v>
      </c>
      <c r="I41" s="153"/>
    </row>
    <row r="42" spans="1:19" ht="24" customHeight="1">
      <c r="A42" s="465" t="s">
        <v>3222</v>
      </c>
      <c r="B42" s="466"/>
      <c r="C42" s="466"/>
      <c r="D42" s="467"/>
      <c r="E42" s="141">
        <v>133</v>
      </c>
      <c r="F42" s="140">
        <v>0</v>
      </c>
      <c r="G42" s="140">
        <v>0</v>
      </c>
      <c r="I42" s="153"/>
    </row>
    <row r="43" spans="1:19" ht="15.95" customHeight="1">
      <c r="A43" s="411" t="s">
        <v>3221</v>
      </c>
      <c r="B43" s="412"/>
      <c r="C43" s="412"/>
      <c r="D43" s="413"/>
      <c r="E43" s="141">
        <v>140</v>
      </c>
      <c r="F43" s="140">
        <v>0</v>
      </c>
      <c r="G43" s="140">
        <v>0</v>
      </c>
      <c r="H43" s="118" t="s">
        <v>3220</v>
      </c>
      <c r="I43" s="153"/>
    </row>
    <row r="44" spans="1:19" ht="15.95" customHeight="1">
      <c r="A44" s="411" t="s">
        <v>3219</v>
      </c>
      <c r="B44" s="412"/>
      <c r="C44" s="412"/>
      <c r="D44" s="413"/>
      <c r="E44" s="141">
        <v>150</v>
      </c>
      <c r="F44" s="140">
        <v>0</v>
      </c>
      <c r="G44" s="140"/>
      <c r="H44" s="118" t="s">
        <v>877</v>
      </c>
      <c r="I44" s="153"/>
    </row>
    <row r="45" spans="1:19" ht="15.95" customHeight="1">
      <c r="A45" s="411" t="s">
        <v>3218</v>
      </c>
      <c r="B45" s="412"/>
      <c r="C45" s="412"/>
      <c r="D45" s="413"/>
      <c r="E45" s="144">
        <v>160</v>
      </c>
      <c r="F45" s="143">
        <v>0</v>
      </c>
      <c r="G45" s="143">
        <v>0</v>
      </c>
      <c r="H45" s="118" t="s">
        <v>925</v>
      </c>
      <c r="I45" s="153"/>
    </row>
    <row r="46" spans="1:19" ht="15.95" customHeight="1">
      <c r="A46" s="411" t="s">
        <v>3217</v>
      </c>
      <c r="B46" s="412"/>
      <c r="C46" s="412"/>
      <c r="D46" s="413"/>
      <c r="E46" s="144">
        <v>170</v>
      </c>
      <c r="F46" s="143">
        <v>0</v>
      </c>
      <c r="G46" s="143">
        <v>0</v>
      </c>
      <c r="H46" s="142" t="s">
        <v>3216</v>
      </c>
      <c r="I46" s="153"/>
    </row>
    <row r="47" spans="1:19" ht="15.95" customHeight="1">
      <c r="A47" s="411" t="s">
        <v>3215</v>
      </c>
      <c r="B47" s="412"/>
      <c r="C47" s="412"/>
      <c r="D47" s="413"/>
      <c r="E47" s="144">
        <v>180</v>
      </c>
      <c r="F47" s="143">
        <v>0</v>
      </c>
      <c r="G47" s="143">
        <v>0</v>
      </c>
      <c r="H47" s="118" t="s">
        <v>2912</v>
      </c>
      <c r="I47" s="153"/>
    </row>
    <row r="48" spans="1:19" ht="15.95" customHeight="1">
      <c r="A48" s="426" t="s">
        <v>3214</v>
      </c>
      <c r="B48" s="427"/>
      <c r="C48" s="427"/>
      <c r="D48" s="428"/>
      <c r="E48" s="139">
        <v>190</v>
      </c>
      <c r="F48" s="138">
        <f>SUM(F36,F37,F38,F43,F44,F45,F46,F47)</f>
        <v>3641</v>
      </c>
      <c r="G48" s="138">
        <f>SUM(G36,G37,G38,G43,G44,G45,G46,G47)</f>
        <v>4302</v>
      </c>
      <c r="I48" s="153"/>
    </row>
    <row r="49" spans="1:9" ht="15.95" customHeight="1">
      <c r="A49" s="452" t="s">
        <v>3213</v>
      </c>
      <c r="B49" s="453"/>
      <c r="C49" s="453"/>
      <c r="D49" s="454"/>
      <c r="E49" s="139"/>
      <c r="F49" s="151"/>
      <c r="G49" s="151"/>
      <c r="I49" s="153"/>
    </row>
    <row r="50" spans="1:9" ht="15.95" customHeight="1">
      <c r="A50" s="411" t="s">
        <v>3212</v>
      </c>
      <c r="B50" s="412"/>
      <c r="C50" s="412"/>
      <c r="D50" s="413"/>
      <c r="E50" s="150">
        <v>210</v>
      </c>
      <c r="F50" s="165">
        <v>127</v>
      </c>
      <c r="G50" s="165">
        <f>G52+G53+G54+G55+G56+G57</f>
        <v>127</v>
      </c>
      <c r="I50" s="153"/>
    </row>
    <row r="51" spans="1:9" ht="15.95" customHeight="1">
      <c r="A51" s="408" t="s">
        <v>81</v>
      </c>
      <c r="B51" s="409"/>
      <c r="C51" s="409"/>
      <c r="D51" s="410"/>
      <c r="E51" s="164"/>
      <c r="F51" s="163"/>
      <c r="G51" s="163"/>
      <c r="I51" s="153"/>
    </row>
    <row r="52" spans="1:9" ht="15.95" customHeight="1">
      <c r="A52" s="420" t="s">
        <v>3211</v>
      </c>
      <c r="B52" s="421"/>
      <c r="C52" s="421"/>
      <c r="D52" s="422"/>
      <c r="E52" s="162">
        <v>211</v>
      </c>
      <c r="F52" s="143">
        <v>4</v>
      </c>
      <c r="G52" s="143">
        <v>4</v>
      </c>
      <c r="H52" s="118" t="s">
        <v>3210</v>
      </c>
      <c r="I52" s="153"/>
    </row>
    <row r="53" spans="1:9" ht="15.95" customHeight="1">
      <c r="A53" s="408" t="s">
        <v>3209</v>
      </c>
      <c r="B53" s="409"/>
      <c r="C53" s="409"/>
      <c r="D53" s="410"/>
      <c r="E53" s="144">
        <v>212</v>
      </c>
      <c r="F53" s="143">
        <v>0</v>
      </c>
      <c r="G53" s="143">
        <v>0</v>
      </c>
      <c r="H53" s="118" t="s">
        <v>3208</v>
      </c>
      <c r="I53" s="153"/>
    </row>
    <row r="54" spans="1:9" ht="15.95" customHeight="1">
      <c r="A54" s="408" t="s">
        <v>3207</v>
      </c>
      <c r="B54" s="409"/>
      <c r="C54" s="409"/>
      <c r="D54" s="410"/>
      <c r="E54" s="141">
        <v>213</v>
      </c>
      <c r="F54" s="140">
        <v>0</v>
      </c>
      <c r="G54" s="140">
        <v>0</v>
      </c>
      <c r="H54" s="142" t="s">
        <v>3206</v>
      </c>
      <c r="I54" s="153"/>
    </row>
    <row r="55" spans="1:9" ht="15.95" customHeight="1">
      <c r="A55" s="408" t="s">
        <v>3205</v>
      </c>
      <c r="B55" s="409"/>
      <c r="C55" s="409"/>
      <c r="D55" s="410"/>
      <c r="E55" s="141">
        <v>214</v>
      </c>
      <c r="F55" s="140">
        <v>123</v>
      </c>
      <c r="G55" s="140">
        <v>123</v>
      </c>
      <c r="H55" s="142" t="s">
        <v>3204</v>
      </c>
      <c r="I55" s="153"/>
    </row>
    <row r="56" spans="1:9" ht="15.95" customHeight="1">
      <c r="A56" s="408" t="s">
        <v>3203</v>
      </c>
      <c r="B56" s="409"/>
      <c r="C56" s="409"/>
      <c r="D56" s="410"/>
      <c r="E56" s="141">
        <v>215</v>
      </c>
      <c r="F56" s="140">
        <v>0</v>
      </c>
      <c r="G56" s="140">
        <v>0</v>
      </c>
      <c r="H56" s="118" t="s">
        <v>366</v>
      </c>
      <c r="I56" s="153"/>
    </row>
    <row r="57" spans="1:9" ht="15.95" customHeight="1">
      <c r="A57" s="408" t="s">
        <v>3202</v>
      </c>
      <c r="B57" s="409"/>
      <c r="C57" s="409"/>
      <c r="D57" s="410"/>
      <c r="E57" s="141">
        <v>216</v>
      </c>
      <c r="F57" s="140">
        <v>0</v>
      </c>
      <c r="G57" s="140">
        <v>0</v>
      </c>
      <c r="H57" s="118" t="s">
        <v>13</v>
      </c>
      <c r="I57" s="153"/>
    </row>
    <row r="58" spans="1:9" ht="25.5" customHeight="1">
      <c r="A58" s="411" t="s">
        <v>3201</v>
      </c>
      <c r="B58" s="412"/>
      <c r="C58" s="412"/>
      <c r="D58" s="413"/>
      <c r="E58" s="141">
        <v>220</v>
      </c>
      <c r="F58" s="140">
        <v>0</v>
      </c>
      <c r="G58" s="140"/>
      <c r="H58" s="118" t="s">
        <v>1975</v>
      </c>
      <c r="I58" s="153"/>
    </row>
    <row r="59" spans="1:9" ht="20.25" customHeight="1">
      <c r="A59" s="392" t="s">
        <v>3200</v>
      </c>
      <c r="B59" s="393"/>
      <c r="C59" s="393"/>
      <c r="D59" s="394"/>
      <c r="E59" s="141">
        <v>230</v>
      </c>
      <c r="F59" s="140">
        <v>0</v>
      </c>
      <c r="G59" s="140"/>
      <c r="H59" s="118" t="s">
        <v>2912</v>
      </c>
      <c r="I59" s="153"/>
    </row>
    <row r="60" spans="1:9" ht="34.5" customHeight="1">
      <c r="A60" s="462" t="s">
        <v>3199</v>
      </c>
      <c r="B60" s="463"/>
      <c r="C60" s="463"/>
      <c r="D60" s="464"/>
      <c r="E60" s="161">
        <v>240</v>
      </c>
      <c r="F60" s="143"/>
      <c r="G60" s="143">
        <v>2</v>
      </c>
      <c r="H60" s="118" t="s">
        <v>617</v>
      </c>
      <c r="I60" s="153"/>
    </row>
    <row r="61" spans="1:9" ht="15.95" customHeight="1">
      <c r="A61" s="443" t="s">
        <v>3198</v>
      </c>
      <c r="B61" s="444"/>
      <c r="C61" s="444"/>
      <c r="D61" s="445"/>
      <c r="E61" s="150">
        <v>250</v>
      </c>
      <c r="F61" s="146">
        <v>125</v>
      </c>
      <c r="G61" s="146">
        <v>171</v>
      </c>
      <c r="H61" s="142" t="s">
        <v>3197</v>
      </c>
      <c r="I61" s="153"/>
    </row>
    <row r="62" spans="1:9" ht="15.95" customHeight="1">
      <c r="A62" s="411" t="s">
        <v>3196</v>
      </c>
      <c r="B62" s="412"/>
      <c r="C62" s="412"/>
      <c r="D62" s="413"/>
      <c r="E62" s="141">
        <v>260</v>
      </c>
      <c r="F62" s="140">
        <v>3</v>
      </c>
      <c r="G62" s="140">
        <v>4</v>
      </c>
      <c r="H62" s="118" t="s">
        <v>3195</v>
      </c>
      <c r="I62" s="153"/>
    </row>
    <row r="63" spans="1:9" ht="15.95" customHeight="1">
      <c r="A63" s="411" t="s">
        <v>3194</v>
      </c>
      <c r="B63" s="412"/>
      <c r="C63" s="412"/>
      <c r="D63" s="413"/>
      <c r="E63" s="141">
        <v>270</v>
      </c>
      <c r="F63" s="140">
        <v>75</v>
      </c>
      <c r="G63" s="140">
        <v>53</v>
      </c>
      <c r="H63" s="142" t="s">
        <v>3193</v>
      </c>
      <c r="I63" s="153"/>
    </row>
    <row r="64" spans="1:9" ht="15.95" customHeight="1">
      <c r="A64" s="411" t="s">
        <v>3192</v>
      </c>
      <c r="B64" s="412"/>
      <c r="C64" s="412"/>
      <c r="D64" s="413"/>
      <c r="E64" s="141">
        <v>280</v>
      </c>
      <c r="F64" s="140">
        <v>0</v>
      </c>
      <c r="G64" s="140">
        <v>0</v>
      </c>
      <c r="H64" s="118" t="s">
        <v>2843</v>
      </c>
      <c r="I64" s="153"/>
    </row>
    <row r="65" spans="1:14" ht="15.95" customHeight="1">
      <c r="A65" s="426" t="s">
        <v>3191</v>
      </c>
      <c r="B65" s="427"/>
      <c r="C65" s="427"/>
      <c r="D65" s="428"/>
      <c r="E65" s="139">
        <v>290</v>
      </c>
      <c r="F65" s="138">
        <f>SUM(F50,F58,F59,F60,F61,F62,F63,F64)</f>
        <v>330</v>
      </c>
      <c r="G65" s="138">
        <f>SUM(G50,G58,G59,G60,G61,G62,G63,G64)</f>
        <v>357</v>
      </c>
      <c r="I65" s="153"/>
    </row>
    <row r="66" spans="1:14" ht="15.95" customHeight="1">
      <c r="A66" s="429" t="s">
        <v>3142</v>
      </c>
      <c r="B66" s="430"/>
      <c r="C66" s="430"/>
      <c r="D66" s="431"/>
      <c r="E66" s="139">
        <v>300</v>
      </c>
      <c r="F66" s="138">
        <f>F48+F65</f>
        <v>3971</v>
      </c>
      <c r="G66" s="138">
        <f>G48+G65</f>
        <v>4659</v>
      </c>
      <c r="H66" s="160" t="s">
        <v>3190</v>
      </c>
      <c r="I66" s="153"/>
    </row>
    <row r="67" spans="1:14" ht="44.25" customHeight="1">
      <c r="A67" s="432" t="s">
        <v>3189</v>
      </c>
      <c r="B67" s="433"/>
      <c r="C67" s="433"/>
      <c r="D67" s="434"/>
      <c r="E67" s="159" t="s">
        <v>9</v>
      </c>
      <c r="F67" s="158" t="str">
        <f>$F$33</f>
        <v>На 31.12.2018 г.</v>
      </c>
      <c r="G67" s="158" t="str">
        <f>$G$33</f>
        <v>На 31.12.2017 г.</v>
      </c>
      <c r="H67" s="450" t="s">
        <v>3188</v>
      </c>
      <c r="I67" s="451"/>
      <c r="J67" s="451"/>
      <c r="K67" s="451"/>
      <c r="L67" s="451"/>
      <c r="M67" s="451"/>
      <c r="N67" s="451"/>
    </row>
    <row r="68" spans="1:14" ht="15.95" customHeight="1">
      <c r="A68" s="455">
        <v>1</v>
      </c>
      <c r="B68" s="456"/>
      <c r="C68" s="456"/>
      <c r="D68" s="457"/>
      <c r="E68" s="139">
        <v>2</v>
      </c>
      <c r="F68" s="139">
        <v>3</v>
      </c>
      <c r="G68" s="139">
        <v>4</v>
      </c>
      <c r="H68" s="115"/>
    </row>
    <row r="69" spans="1:14" ht="15.95" customHeight="1">
      <c r="A69" s="446" t="s">
        <v>3187</v>
      </c>
      <c r="B69" s="447"/>
      <c r="C69" s="447"/>
      <c r="D69" s="448"/>
      <c r="E69" s="141"/>
      <c r="F69" s="157"/>
      <c r="G69" s="157"/>
      <c r="I69" s="153"/>
    </row>
    <row r="70" spans="1:14" ht="15.95" customHeight="1">
      <c r="A70" s="411" t="s">
        <v>3186</v>
      </c>
      <c r="B70" s="412"/>
      <c r="C70" s="412"/>
      <c r="D70" s="413"/>
      <c r="E70" s="141">
        <v>410</v>
      </c>
      <c r="F70" s="140">
        <v>7</v>
      </c>
      <c r="G70" s="140">
        <v>7</v>
      </c>
      <c r="H70" s="118" t="s">
        <v>117</v>
      </c>
      <c r="I70" s="153"/>
    </row>
    <row r="71" spans="1:14" ht="15.95" customHeight="1">
      <c r="A71" s="411" t="s">
        <v>3185</v>
      </c>
      <c r="B71" s="412"/>
      <c r="C71" s="412"/>
      <c r="D71" s="413"/>
      <c r="E71" s="156" t="s">
        <v>3184</v>
      </c>
      <c r="F71" s="155">
        <v>0</v>
      </c>
      <c r="G71" s="155">
        <v>0</v>
      </c>
      <c r="H71" s="142" t="s">
        <v>3183</v>
      </c>
      <c r="I71" s="153"/>
      <c r="J71" s="154"/>
      <c r="K71" s="154"/>
      <c r="L71" s="154"/>
    </row>
    <row r="72" spans="1:14" ht="15.95" customHeight="1">
      <c r="A72" s="392" t="s">
        <v>3182</v>
      </c>
      <c r="B72" s="393"/>
      <c r="C72" s="393"/>
      <c r="D72" s="394"/>
      <c r="E72" s="156" t="s">
        <v>3181</v>
      </c>
      <c r="F72" s="155">
        <v>0</v>
      </c>
      <c r="G72" s="155">
        <v>0</v>
      </c>
      <c r="H72" s="118" t="s">
        <v>2591</v>
      </c>
      <c r="I72" s="153"/>
      <c r="J72" s="154"/>
      <c r="K72" s="154"/>
      <c r="L72" s="154"/>
    </row>
    <row r="73" spans="1:14" ht="15.95" customHeight="1">
      <c r="A73" s="443" t="s">
        <v>3180</v>
      </c>
      <c r="B73" s="444"/>
      <c r="C73" s="444"/>
      <c r="D73" s="445"/>
      <c r="E73" s="141">
        <v>440</v>
      </c>
      <c r="F73" s="140">
        <v>0</v>
      </c>
      <c r="G73" s="140"/>
      <c r="H73" s="118" t="s">
        <v>2612</v>
      </c>
      <c r="I73" s="153"/>
    </row>
    <row r="74" spans="1:14" ht="15.95" customHeight="1">
      <c r="A74" s="411" t="s">
        <v>3179</v>
      </c>
      <c r="B74" s="412"/>
      <c r="C74" s="412"/>
      <c r="D74" s="413"/>
      <c r="E74" s="141">
        <v>450</v>
      </c>
      <c r="F74" s="140">
        <v>2109</v>
      </c>
      <c r="G74" s="140">
        <v>2112</v>
      </c>
      <c r="H74" s="118" t="s">
        <v>3178</v>
      </c>
      <c r="I74" s="153"/>
    </row>
    <row r="75" spans="1:14" ht="15.95" customHeight="1">
      <c r="A75" s="411" t="s">
        <v>3177</v>
      </c>
      <c r="B75" s="412"/>
      <c r="C75" s="412"/>
      <c r="D75" s="413"/>
      <c r="E75" s="141">
        <v>460</v>
      </c>
      <c r="F75" s="146">
        <v>1791</v>
      </c>
      <c r="G75" s="146">
        <v>2367</v>
      </c>
      <c r="H75" s="118" t="s">
        <v>2640</v>
      </c>
      <c r="I75" s="153"/>
      <c r="J75" s="152"/>
      <c r="K75" s="152"/>
      <c r="L75" s="152"/>
    </row>
    <row r="76" spans="1:14" ht="15.95" customHeight="1">
      <c r="A76" s="411" t="s">
        <v>3176</v>
      </c>
      <c r="B76" s="412"/>
      <c r="C76" s="412"/>
      <c r="D76" s="413"/>
      <c r="E76" s="141">
        <v>470</v>
      </c>
      <c r="F76" s="146"/>
      <c r="G76" s="146">
        <v>0</v>
      </c>
      <c r="H76" s="118" t="s">
        <v>139</v>
      </c>
      <c r="I76" s="153"/>
      <c r="J76" s="152"/>
      <c r="K76" s="152"/>
      <c r="L76" s="152"/>
    </row>
    <row r="77" spans="1:14" ht="15.95" customHeight="1">
      <c r="A77" s="411" t="s">
        <v>3175</v>
      </c>
      <c r="B77" s="412"/>
      <c r="C77" s="412"/>
      <c r="D77" s="413"/>
      <c r="E77" s="141">
        <v>480</v>
      </c>
      <c r="F77" s="140"/>
      <c r="G77" s="140">
        <v>0</v>
      </c>
      <c r="H77" s="118" t="s">
        <v>2715</v>
      </c>
    </row>
    <row r="78" spans="1:14" ht="15.95" customHeight="1">
      <c r="A78" s="429" t="s">
        <v>3174</v>
      </c>
      <c r="B78" s="430"/>
      <c r="C78" s="430"/>
      <c r="D78" s="431"/>
      <c r="E78" s="139">
        <v>490</v>
      </c>
      <c r="F78" s="138">
        <f>IF(OR($I$2="I",$I$2="II",$I$2="III",$I$2="IV",AND($J$6&gt;0,$K$6&gt;0)),SUM(F70,F73,F74,F75,F76,F77)-F71-F72,SUM(F70,F73,F74,F75,F77)-F71-F72)</f>
        <v>3907</v>
      </c>
      <c r="G78" s="138">
        <f>IF(OR($I$2="I",$I$2="II",$I$2="III",$I$2="IV",AND($J$6&gt;0,$K$6&gt;0)),SUM(G70,G73,G74,G75,G76,G77)-G71-G72,SUM(G70,G73,G74,G75,G77)-G71-G72)</f>
        <v>4486</v>
      </c>
    </row>
    <row r="79" spans="1:14" ht="15.95" customHeight="1">
      <c r="A79" s="452" t="s">
        <v>3173</v>
      </c>
      <c r="B79" s="453"/>
      <c r="C79" s="453"/>
      <c r="D79" s="454"/>
      <c r="E79" s="139"/>
      <c r="F79" s="151"/>
      <c r="G79" s="151"/>
    </row>
    <row r="80" spans="1:14" ht="21.75" customHeight="1">
      <c r="A80" s="411" t="s">
        <v>3172</v>
      </c>
      <c r="B80" s="412"/>
      <c r="C80" s="412"/>
      <c r="D80" s="413"/>
      <c r="E80" s="141">
        <v>510</v>
      </c>
      <c r="F80" s="140">
        <v>0</v>
      </c>
      <c r="G80" s="140">
        <v>0</v>
      </c>
      <c r="H80" s="118" t="s">
        <v>3162</v>
      </c>
    </row>
    <row r="81" spans="1:8" ht="24" customHeight="1">
      <c r="A81" s="411" t="s">
        <v>3171</v>
      </c>
      <c r="B81" s="412"/>
      <c r="C81" s="412"/>
      <c r="D81" s="413"/>
      <c r="E81" s="141">
        <v>520</v>
      </c>
      <c r="F81" s="140">
        <v>0</v>
      </c>
      <c r="G81" s="140">
        <v>0</v>
      </c>
      <c r="H81" s="118" t="s">
        <v>3153</v>
      </c>
    </row>
    <row r="82" spans="1:8" ht="15.95" customHeight="1">
      <c r="A82" s="411" t="s">
        <v>3170</v>
      </c>
      <c r="B82" s="412"/>
      <c r="C82" s="412"/>
      <c r="D82" s="413"/>
      <c r="E82" s="141">
        <v>530</v>
      </c>
      <c r="F82" s="140">
        <v>0</v>
      </c>
      <c r="G82" s="140">
        <v>0</v>
      </c>
      <c r="H82" s="118" t="s">
        <v>415</v>
      </c>
    </row>
    <row r="83" spans="1:8" ht="15.95" customHeight="1">
      <c r="A83" s="411" t="s">
        <v>3146</v>
      </c>
      <c r="B83" s="412"/>
      <c r="C83" s="412"/>
      <c r="D83" s="413"/>
      <c r="E83" s="141">
        <v>540</v>
      </c>
      <c r="F83" s="140">
        <v>0</v>
      </c>
      <c r="G83" s="140">
        <v>0</v>
      </c>
      <c r="H83" s="118" t="s">
        <v>2918</v>
      </c>
    </row>
    <row r="84" spans="1:8" ht="15.95" customHeight="1">
      <c r="A84" s="411" t="s">
        <v>3145</v>
      </c>
      <c r="B84" s="412"/>
      <c r="C84" s="412"/>
      <c r="D84" s="413"/>
      <c r="E84" s="141">
        <v>550</v>
      </c>
      <c r="F84" s="140">
        <v>0</v>
      </c>
      <c r="G84" s="140">
        <v>0</v>
      </c>
      <c r="H84" s="118" t="s">
        <v>2897</v>
      </c>
    </row>
    <row r="85" spans="1:8" ht="15.95" customHeight="1">
      <c r="A85" s="411" t="s">
        <v>3169</v>
      </c>
      <c r="B85" s="412"/>
      <c r="C85" s="412"/>
      <c r="D85" s="413"/>
      <c r="E85" s="141">
        <v>560</v>
      </c>
      <c r="F85" s="140">
        <v>0</v>
      </c>
      <c r="G85" s="140">
        <v>0</v>
      </c>
      <c r="H85" s="118" t="s">
        <v>3168</v>
      </c>
    </row>
    <row r="86" spans="1:8" ht="15.95" customHeight="1">
      <c r="A86" s="426" t="s">
        <v>3167</v>
      </c>
      <c r="B86" s="427"/>
      <c r="C86" s="427"/>
      <c r="D86" s="428"/>
      <c r="E86" s="139">
        <v>590</v>
      </c>
      <c r="F86" s="138">
        <f>SUM(F80:F85)</f>
        <v>0</v>
      </c>
      <c r="G86" s="138">
        <f>SUM(G80:G85)</f>
        <v>0</v>
      </c>
    </row>
    <row r="87" spans="1:8" ht="15.95" customHeight="1">
      <c r="A87" s="452" t="s">
        <v>3166</v>
      </c>
      <c r="B87" s="453"/>
      <c r="C87" s="453"/>
      <c r="D87" s="454"/>
      <c r="E87" s="139"/>
      <c r="F87" s="151"/>
      <c r="G87" s="151"/>
    </row>
    <row r="88" spans="1:8" ht="15.95" customHeight="1">
      <c r="A88" s="411" t="s">
        <v>3165</v>
      </c>
      <c r="B88" s="412"/>
      <c r="C88" s="412"/>
      <c r="D88" s="413"/>
      <c r="E88" s="141">
        <v>610</v>
      </c>
      <c r="F88" s="140">
        <v>0</v>
      </c>
      <c r="G88" s="140">
        <v>0</v>
      </c>
      <c r="H88" s="118" t="s">
        <v>3164</v>
      </c>
    </row>
    <row r="89" spans="1:8" ht="15.95" customHeight="1">
      <c r="A89" s="411" t="s">
        <v>3163</v>
      </c>
      <c r="B89" s="412"/>
      <c r="C89" s="412"/>
      <c r="D89" s="413"/>
      <c r="E89" s="150">
        <v>620</v>
      </c>
      <c r="F89" s="146">
        <v>0</v>
      </c>
      <c r="G89" s="146">
        <v>0</v>
      </c>
      <c r="H89" s="118" t="s">
        <v>3162</v>
      </c>
    </row>
    <row r="90" spans="1:8" ht="15.95" customHeight="1">
      <c r="A90" s="411" t="s">
        <v>3161</v>
      </c>
      <c r="B90" s="412"/>
      <c r="C90" s="412"/>
      <c r="D90" s="413"/>
      <c r="E90" s="149">
        <v>630</v>
      </c>
      <c r="F90" s="148">
        <v>63</v>
      </c>
      <c r="G90" s="148">
        <v>169</v>
      </c>
    </row>
    <row r="91" spans="1:8" ht="15.95" customHeight="1">
      <c r="A91" s="408" t="s">
        <v>81</v>
      </c>
      <c r="B91" s="409"/>
      <c r="C91" s="409"/>
      <c r="D91" s="410"/>
      <c r="E91" s="147"/>
      <c r="F91" s="146">
        <v>0</v>
      </c>
      <c r="G91" s="146">
        <v>0</v>
      </c>
    </row>
    <row r="92" spans="1:8" ht="15.95" customHeight="1">
      <c r="A92" s="420" t="s">
        <v>3160</v>
      </c>
      <c r="B92" s="421"/>
      <c r="C92" s="421"/>
      <c r="D92" s="422"/>
      <c r="E92" s="145">
        <v>631</v>
      </c>
      <c r="F92" s="143">
        <v>18</v>
      </c>
      <c r="G92" s="143">
        <v>75</v>
      </c>
      <c r="H92" s="118" t="s">
        <v>389</v>
      </c>
    </row>
    <row r="93" spans="1:8" ht="15.95" customHeight="1">
      <c r="A93" s="468" t="s">
        <v>3159</v>
      </c>
      <c r="B93" s="469"/>
      <c r="C93" s="469"/>
      <c r="D93" s="470"/>
      <c r="E93" s="144">
        <v>632</v>
      </c>
      <c r="F93" s="143">
        <v>17</v>
      </c>
      <c r="G93" s="143">
        <v>16</v>
      </c>
      <c r="H93" s="118" t="s">
        <v>401</v>
      </c>
    </row>
    <row r="94" spans="1:8" ht="15.95" customHeight="1">
      <c r="A94" s="408" t="s">
        <v>3158</v>
      </c>
      <c r="B94" s="409"/>
      <c r="C94" s="409"/>
      <c r="D94" s="410"/>
      <c r="E94" s="141">
        <v>633</v>
      </c>
      <c r="F94" s="140">
        <v>21</v>
      </c>
      <c r="G94" s="140">
        <v>14</v>
      </c>
      <c r="H94" s="118" t="s">
        <v>2413</v>
      </c>
    </row>
    <row r="95" spans="1:8" ht="15.95" customHeight="1">
      <c r="A95" s="408" t="s">
        <v>3157</v>
      </c>
      <c r="B95" s="409"/>
      <c r="C95" s="409"/>
      <c r="D95" s="410"/>
      <c r="E95" s="141">
        <v>634</v>
      </c>
      <c r="F95" s="140">
        <v>1</v>
      </c>
      <c r="G95" s="140">
        <v>1</v>
      </c>
      <c r="H95" s="118" t="s">
        <v>2430</v>
      </c>
    </row>
    <row r="96" spans="1:8" ht="15.95" customHeight="1">
      <c r="A96" s="408" t="s">
        <v>3156</v>
      </c>
      <c r="B96" s="409"/>
      <c r="C96" s="409"/>
      <c r="D96" s="410"/>
      <c r="E96" s="141">
        <v>635</v>
      </c>
      <c r="F96" s="140">
        <v>6</v>
      </c>
      <c r="G96" s="140">
        <v>20</v>
      </c>
      <c r="H96" s="118" t="s">
        <v>3155</v>
      </c>
    </row>
    <row r="97" spans="1:12" ht="15.95" customHeight="1">
      <c r="A97" s="408" t="s">
        <v>3154</v>
      </c>
      <c r="B97" s="409"/>
      <c r="C97" s="409"/>
      <c r="D97" s="410"/>
      <c r="E97" s="141">
        <v>636</v>
      </c>
      <c r="F97" s="140">
        <v>0</v>
      </c>
      <c r="G97" s="140">
        <v>0</v>
      </c>
      <c r="H97" s="118" t="s">
        <v>3153</v>
      </c>
    </row>
    <row r="98" spans="1:12" ht="18.75" customHeight="1">
      <c r="A98" s="408" t="s">
        <v>3152</v>
      </c>
      <c r="B98" s="409"/>
      <c r="C98" s="409"/>
      <c r="D98" s="410"/>
      <c r="E98" s="141">
        <v>637</v>
      </c>
      <c r="F98" s="140"/>
      <c r="G98" s="140">
        <v>43</v>
      </c>
      <c r="H98" s="142" t="s">
        <v>3151</v>
      </c>
    </row>
    <row r="99" spans="1:12" ht="15.95" customHeight="1">
      <c r="A99" s="408" t="s">
        <v>3150</v>
      </c>
      <c r="B99" s="409"/>
      <c r="C99" s="409"/>
      <c r="D99" s="410"/>
      <c r="E99" s="141">
        <v>638</v>
      </c>
      <c r="F99" s="140">
        <v>0</v>
      </c>
      <c r="G99" s="140">
        <v>0</v>
      </c>
      <c r="H99" s="142" t="s">
        <v>3149</v>
      </c>
    </row>
    <row r="100" spans="1:12" ht="15.95" customHeight="1">
      <c r="A100" s="411" t="s">
        <v>3148</v>
      </c>
      <c r="B100" s="412"/>
      <c r="C100" s="412"/>
      <c r="D100" s="413"/>
      <c r="E100" s="141">
        <v>640</v>
      </c>
      <c r="F100" s="140">
        <v>0</v>
      </c>
      <c r="G100" s="140">
        <v>0</v>
      </c>
      <c r="H100" s="118" t="s">
        <v>3147</v>
      </c>
    </row>
    <row r="101" spans="1:12" ht="15.95" customHeight="1">
      <c r="A101" s="411" t="s">
        <v>3146</v>
      </c>
      <c r="B101" s="412"/>
      <c r="C101" s="412"/>
      <c r="D101" s="413"/>
      <c r="E101" s="141">
        <v>650</v>
      </c>
      <c r="F101" s="140">
        <v>0</v>
      </c>
      <c r="G101" s="140">
        <v>0</v>
      </c>
      <c r="H101" s="118" t="s">
        <v>2918</v>
      </c>
    </row>
    <row r="102" spans="1:12" ht="15.95" customHeight="1">
      <c r="A102" s="411" t="s">
        <v>3145</v>
      </c>
      <c r="B102" s="412"/>
      <c r="C102" s="412"/>
      <c r="D102" s="413"/>
      <c r="E102" s="141">
        <v>660</v>
      </c>
      <c r="F102" s="140">
        <v>0</v>
      </c>
      <c r="G102" s="140">
        <v>0</v>
      </c>
      <c r="H102" s="118" t="s">
        <v>2897</v>
      </c>
    </row>
    <row r="103" spans="1:12" ht="15.95" customHeight="1">
      <c r="A103" s="411" t="s">
        <v>3144</v>
      </c>
      <c r="B103" s="412"/>
      <c r="C103" s="412"/>
      <c r="D103" s="413"/>
      <c r="E103" s="141">
        <v>670</v>
      </c>
      <c r="F103" s="140">
        <v>1</v>
      </c>
      <c r="G103" s="140">
        <v>4</v>
      </c>
    </row>
    <row r="104" spans="1:12" ht="15.95" customHeight="1">
      <c r="A104" s="426" t="s">
        <v>3143</v>
      </c>
      <c r="B104" s="427"/>
      <c r="C104" s="427"/>
      <c r="D104" s="428"/>
      <c r="E104" s="139">
        <v>690</v>
      </c>
      <c r="F104" s="138">
        <f>SUM(F88:F90,F100:F103)</f>
        <v>64</v>
      </c>
      <c r="G104" s="138">
        <f>SUM(G88:G90,G100:G103)</f>
        <v>173</v>
      </c>
    </row>
    <row r="105" spans="1:12" ht="15.95" customHeight="1">
      <c r="A105" s="429" t="s">
        <v>3142</v>
      </c>
      <c r="B105" s="430"/>
      <c r="C105" s="430"/>
      <c r="D105" s="431"/>
      <c r="E105" s="139">
        <v>700</v>
      </c>
      <c r="F105" s="138">
        <f>F86+F104+F78</f>
        <v>3971</v>
      </c>
      <c r="G105" s="138">
        <f>G86+G104+G78</f>
        <v>4659</v>
      </c>
      <c r="I105" s="116"/>
      <c r="J105" s="116"/>
      <c r="K105" s="116"/>
      <c r="L105" s="116"/>
    </row>
    <row r="106" spans="1:12" ht="15.95" customHeight="1">
      <c r="A106" s="130"/>
      <c r="B106" s="130"/>
      <c r="C106" s="130"/>
      <c r="D106" s="130"/>
      <c r="E106" s="130"/>
      <c r="F106" s="130"/>
      <c r="G106" s="137"/>
      <c r="H106" s="128"/>
      <c r="I106" s="127"/>
      <c r="J106" s="127"/>
      <c r="K106" s="127"/>
      <c r="L106" s="127"/>
    </row>
    <row r="107" spans="1:12" ht="15.95" customHeight="1">
      <c r="A107" s="134" t="s">
        <v>71</v>
      </c>
      <c r="B107" s="460"/>
      <c r="C107" s="460"/>
      <c r="D107" s="132"/>
      <c r="E107" s="130"/>
      <c r="F107" s="449" t="s">
        <v>3115</v>
      </c>
      <c r="G107" s="449"/>
      <c r="H107" s="128"/>
      <c r="I107" s="127"/>
      <c r="J107" s="127"/>
      <c r="K107" s="127"/>
      <c r="L107" s="127"/>
    </row>
    <row r="108" spans="1:12" ht="15.95" customHeight="1">
      <c r="A108" s="132"/>
      <c r="B108" s="461" t="s">
        <v>260</v>
      </c>
      <c r="C108" s="461"/>
      <c r="D108" s="132"/>
      <c r="E108" s="135"/>
      <c r="F108" s="458" t="s">
        <v>3141</v>
      </c>
      <c r="G108" s="459"/>
      <c r="H108" s="128"/>
      <c r="I108" s="127"/>
      <c r="J108" s="127"/>
      <c r="K108" s="127"/>
      <c r="L108" s="127"/>
    </row>
    <row r="109" spans="1:12" ht="15.95" customHeight="1">
      <c r="A109" s="132"/>
      <c r="B109" s="136"/>
      <c r="C109" s="136"/>
      <c r="D109" s="132"/>
      <c r="E109" s="135"/>
      <c r="F109" s="136"/>
      <c r="G109" s="135"/>
      <c r="H109" s="128"/>
      <c r="I109" s="127"/>
      <c r="J109" s="127"/>
      <c r="K109" s="127"/>
      <c r="L109" s="127"/>
    </row>
    <row r="110" spans="1:12" ht="15.95" customHeight="1">
      <c r="A110" s="134" t="s">
        <v>70</v>
      </c>
      <c r="B110" s="460"/>
      <c r="C110" s="460"/>
      <c r="D110" s="132"/>
      <c r="E110" s="130"/>
      <c r="F110" s="449" t="s">
        <v>3116</v>
      </c>
      <c r="G110" s="449"/>
      <c r="H110" s="128"/>
      <c r="I110" s="127"/>
      <c r="J110" s="127"/>
      <c r="K110" s="127"/>
      <c r="L110" s="127"/>
    </row>
    <row r="111" spans="1:12" ht="15.95" customHeight="1">
      <c r="A111" s="132"/>
      <c r="B111" s="461" t="s">
        <v>260</v>
      </c>
      <c r="C111" s="461"/>
      <c r="D111" s="132"/>
      <c r="E111" s="133"/>
      <c r="F111" s="458" t="s">
        <v>3141</v>
      </c>
      <c r="G111" s="459"/>
      <c r="H111" s="128"/>
      <c r="I111" s="127"/>
      <c r="J111" s="127"/>
      <c r="K111" s="127"/>
      <c r="L111" s="127"/>
    </row>
    <row r="112" spans="1:12" ht="15.95" customHeight="1">
      <c r="A112" s="132"/>
      <c r="B112" s="132"/>
      <c r="C112" s="132"/>
      <c r="D112" s="132"/>
      <c r="E112" s="130"/>
      <c r="F112" s="129"/>
      <c r="G112" s="129"/>
      <c r="H112" s="128"/>
      <c r="I112" s="127"/>
      <c r="J112" s="127"/>
      <c r="K112" s="127"/>
      <c r="L112" s="127"/>
    </row>
    <row r="113" spans="1:12" ht="15.95" customHeight="1">
      <c r="A113" s="471">
        <v>43545</v>
      </c>
      <c r="B113" s="471"/>
      <c r="C113" s="471"/>
      <c r="D113" s="131"/>
      <c r="E113" s="130"/>
      <c r="F113" s="129"/>
      <c r="G113" s="129"/>
      <c r="H113" s="128"/>
      <c r="I113" s="127"/>
      <c r="J113" s="127"/>
      <c r="K113" s="127"/>
      <c r="L113" s="127"/>
    </row>
    <row r="114" spans="1:12" s="116" customFormat="1" ht="17.25" customHeight="1">
      <c r="E114" s="126"/>
      <c r="F114" s="126"/>
      <c r="G114" s="124"/>
      <c r="H114" s="120"/>
    </row>
    <row r="115" spans="1:12" s="116" customFormat="1" ht="11.25" hidden="1" customHeight="1">
      <c r="A115" s="124">
        <v>1</v>
      </c>
      <c r="B115" s="124" t="s">
        <v>3140</v>
      </c>
      <c r="C115" s="124"/>
      <c r="D115" s="124"/>
      <c r="E115" s="124"/>
      <c r="F115" s="124"/>
      <c r="G115" s="124"/>
      <c r="H115" s="120"/>
    </row>
    <row r="116" spans="1:12" s="116" customFormat="1" ht="11.25" hidden="1" customHeight="1">
      <c r="A116" s="124">
        <v>2</v>
      </c>
      <c r="B116" s="124" t="s">
        <v>3139</v>
      </c>
      <c r="C116" s="124"/>
      <c r="D116" s="124"/>
      <c r="E116" s="125" t="s">
        <v>3138</v>
      </c>
      <c r="F116" s="122">
        <f>DATE(I3,1,1)</f>
        <v>43101</v>
      </c>
      <c r="G116" s="122">
        <f>DATE(I3,3,31)</f>
        <v>43190</v>
      </c>
      <c r="H116" s="120"/>
    </row>
    <row r="117" spans="1:12" s="116" customFormat="1" ht="11.25" hidden="1" customHeight="1">
      <c r="A117" s="124">
        <v>3</v>
      </c>
      <c r="B117" s="124" t="s">
        <v>3137</v>
      </c>
      <c r="C117" s="124"/>
      <c r="D117" s="124"/>
      <c r="E117" s="123" t="s">
        <v>3136</v>
      </c>
      <c r="F117" s="122">
        <f>DATE(I3,1,1)</f>
        <v>43101</v>
      </c>
      <c r="G117" s="122">
        <f>DATE(I3,6,30)</f>
        <v>43281</v>
      </c>
      <c r="H117" s="120"/>
    </row>
    <row r="118" spans="1:12" s="116" customFormat="1" ht="11.25" hidden="1" customHeight="1">
      <c r="A118" s="124">
        <v>4</v>
      </c>
      <c r="B118" s="124" t="s">
        <v>3135</v>
      </c>
      <c r="C118" s="124"/>
      <c r="D118" s="124"/>
      <c r="E118" s="123" t="s">
        <v>3134</v>
      </c>
      <c r="F118" s="122">
        <f>DATE(I3,1,1)</f>
        <v>43101</v>
      </c>
      <c r="G118" s="121">
        <f>DATE(I3,9,30)</f>
        <v>43373</v>
      </c>
      <c r="H118" s="120"/>
    </row>
    <row r="119" spans="1:12" s="116" customFormat="1" ht="11.25" hidden="1" customHeight="1">
      <c r="A119" s="124">
        <v>5</v>
      </c>
      <c r="B119" s="124" t="s">
        <v>3133</v>
      </c>
      <c r="C119" s="124"/>
      <c r="D119" s="124"/>
      <c r="E119" s="123" t="s">
        <v>3132</v>
      </c>
      <c r="F119" s="122">
        <f>DATE(I3,1,1)</f>
        <v>43101</v>
      </c>
      <c r="G119" s="121">
        <f>DATE(I3,12,31)</f>
        <v>43465</v>
      </c>
      <c r="H119" s="120"/>
    </row>
    <row r="120" spans="1:12" s="116" customFormat="1" ht="11.25" hidden="1" customHeight="1">
      <c r="A120" s="124">
        <v>6</v>
      </c>
      <c r="B120" s="124" t="s">
        <v>3131</v>
      </c>
      <c r="C120" s="124"/>
      <c r="D120" s="124"/>
      <c r="E120" s="123">
        <v>2016</v>
      </c>
      <c r="F120" s="122">
        <f>DATE(E120,1,1)</f>
        <v>42370</v>
      </c>
      <c r="G120" s="121">
        <f>DATE(E120,12,31)</f>
        <v>42735</v>
      </c>
      <c r="H120" s="120"/>
    </row>
    <row r="121" spans="1:12" s="116" customFormat="1" ht="11.25" hidden="1" customHeight="1">
      <c r="A121" s="124">
        <v>7</v>
      </c>
      <c r="B121" s="124" t="s">
        <v>3130</v>
      </c>
      <c r="C121" s="124"/>
      <c r="D121" s="124"/>
      <c r="E121" s="123">
        <v>2017</v>
      </c>
      <c r="F121" s="122">
        <f>DATE(E121,1,1)</f>
        <v>42736</v>
      </c>
      <c r="G121" s="121">
        <f>DATE(E121,12,31)</f>
        <v>43100</v>
      </c>
      <c r="H121" s="120"/>
    </row>
    <row r="122" spans="1:12" s="116" customFormat="1" ht="11.25" hidden="1" customHeight="1">
      <c r="A122" s="124">
        <v>8</v>
      </c>
      <c r="B122" s="124" t="s">
        <v>3129</v>
      </c>
      <c r="C122" s="124"/>
      <c r="D122" s="124"/>
      <c r="E122" s="123">
        <v>2018</v>
      </c>
      <c r="F122" s="122">
        <f>DATE(E122,1,1)</f>
        <v>43101</v>
      </c>
      <c r="G122" s="121">
        <f>DATE(E122,12,31)</f>
        <v>43465</v>
      </c>
      <c r="H122" s="120"/>
    </row>
    <row r="123" spans="1:12" s="116" customFormat="1" ht="11.25" hidden="1" customHeight="1">
      <c r="A123" s="116">
        <v>9</v>
      </c>
      <c r="B123" s="116" t="s">
        <v>3128</v>
      </c>
      <c r="E123" s="123">
        <v>2019</v>
      </c>
      <c r="F123" s="122">
        <f>DATE(E123,1,1)</f>
        <v>43466</v>
      </c>
      <c r="G123" s="121">
        <f>DATE(E123,12,31)</f>
        <v>43830</v>
      </c>
      <c r="H123" s="120"/>
    </row>
    <row r="124" spans="1:12" s="116" customFormat="1" ht="11.25" hidden="1" customHeight="1">
      <c r="A124" s="116">
        <v>10</v>
      </c>
      <c r="B124" s="116" t="s">
        <v>3127</v>
      </c>
      <c r="E124" s="123">
        <v>2020</v>
      </c>
      <c r="F124" s="122">
        <f>DATE(E124,1,1)</f>
        <v>43831</v>
      </c>
      <c r="G124" s="121">
        <f>DATE(E124,12,31)</f>
        <v>44196</v>
      </c>
      <c r="H124" s="120"/>
    </row>
    <row r="125" spans="1:12" s="116" customFormat="1" ht="11.25" hidden="1" customHeight="1">
      <c r="A125" s="116">
        <v>11</v>
      </c>
      <c r="B125" s="116" t="s">
        <v>3126</v>
      </c>
      <c r="E125" s="123"/>
      <c r="F125" s="122"/>
      <c r="G125" s="121"/>
      <c r="H125" s="120"/>
    </row>
    <row r="126" spans="1:12" s="116" customFormat="1" ht="11.25" hidden="1" customHeight="1">
      <c r="A126" s="116">
        <v>12</v>
      </c>
      <c r="B126" s="116" t="s">
        <v>3125</v>
      </c>
      <c r="H126" s="120"/>
    </row>
    <row r="127" spans="1:12" s="116" customFormat="1" ht="11.25" hidden="1" customHeight="1">
      <c r="H127" s="120"/>
    </row>
    <row r="128" spans="1:12" s="116" customFormat="1" ht="11.25" hidden="1" customHeight="1">
      <c r="H128" s="120"/>
    </row>
    <row r="129" spans="8:8" s="116" customFormat="1" ht="11.25" hidden="1" customHeight="1">
      <c r="H129" s="120"/>
    </row>
    <row r="130" spans="8:8" s="117" customFormat="1" ht="11.25" hidden="1" customHeight="1">
      <c r="H130" s="119"/>
    </row>
  </sheetData>
  <sheetProtection formatCells="0" formatColumns="0" formatRows="0" insertColumns="0" insertRows="0" insertHyperlinks="0" deleteColumns="0" deleteRows="0" sort="0" autoFilter="0" pivotTables="0"/>
  <mergeCells count="119">
    <mergeCell ref="A66:D66"/>
    <mergeCell ref="A91:D91"/>
    <mergeCell ref="A97:D97"/>
    <mergeCell ref="A93:D93"/>
    <mergeCell ref="A96:D96"/>
    <mergeCell ref="A89:D89"/>
    <mergeCell ref="A88:D88"/>
    <mergeCell ref="A113:C113"/>
    <mergeCell ref="A53:D53"/>
    <mergeCell ref="A92:D92"/>
    <mergeCell ref="A76:D76"/>
    <mergeCell ref="B111:C111"/>
    <mergeCell ref="A90:D90"/>
    <mergeCell ref="A98:D98"/>
    <mergeCell ref="A95:D95"/>
    <mergeCell ref="A94:D94"/>
    <mergeCell ref="A74:D74"/>
    <mergeCell ref="A57:D57"/>
    <mergeCell ref="A65:D65"/>
    <mergeCell ref="A58:D58"/>
    <mergeCell ref="A55:D55"/>
    <mergeCell ref="A49:D49"/>
    <mergeCell ref="A44:D44"/>
    <mergeCell ref="A48:D48"/>
    <mergeCell ref="A47:D47"/>
    <mergeCell ref="A59:D59"/>
    <mergeCell ref="F111:G111"/>
    <mergeCell ref="F108:G108"/>
    <mergeCell ref="A102:D102"/>
    <mergeCell ref="A103:D103"/>
    <mergeCell ref="A104:D104"/>
    <mergeCell ref="A105:D105"/>
    <mergeCell ref="B107:C107"/>
    <mergeCell ref="B108:C108"/>
    <mergeCell ref="B110:C110"/>
    <mergeCell ref="F107:G107"/>
    <mergeCell ref="F110:G110"/>
    <mergeCell ref="H67:N67"/>
    <mergeCell ref="A87:D87"/>
    <mergeCell ref="A83:D83"/>
    <mergeCell ref="A84:D84"/>
    <mergeCell ref="A85:D85"/>
    <mergeCell ref="A68:D68"/>
    <mergeCell ref="A72:D72"/>
    <mergeCell ref="A79:D79"/>
    <mergeCell ref="A80:D80"/>
    <mergeCell ref="A100:D100"/>
    <mergeCell ref="A101:D101"/>
    <mergeCell ref="A99:D99"/>
    <mergeCell ref="A86:D86"/>
    <mergeCell ref="A82:D82"/>
    <mergeCell ref="A75:D75"/>
    <mergeCell ref="A78:D78"/>
    <mergeCell ref="A67:D67"/>
    <mergeCell ref="J2:J3"/>
    <mergeCell ref="H6:I6"/>
    <mergeCell ref="H5:I5"/>
    <mergeCell ref="A50:D50"/>
    <mergeCell ref="A39:D39"/>
    <mergeCell ref="A71:D71"/>
    <mergeCell ref="A73:D73"/>
    <mergeCell ref="A77:D77"/>
    <mergeCell ref="A81:D81"/>
    <mergeCell ref="A69:D69"/>
    <mergeCell ref="A70:D70"/>
    <mergeCell ref="A51:D51"/>
    <mergeCell ref="A62:D62"/>
    <mergeCell ref="A61:D61"/>
    <mergeCell ref="A63:D63"/>
    <mergeCell ref="A64:D64"/>
    <mergeCell ref="A56:D56"/>
    <mergeCell ref="A60:D60"/>
    <mergeCell ref="A42:D42"/>
    <mergeCell ref="I39:I40"/>
    <mergeCell ref="H33:J35"/>
    <mergeCell ref="A33:D33"/>
    <mergeCell ref="A35:D35"/>
    <mergeCell ref="C30:D30"/>
    <mergeCell ref="C31:D31"/>
    <mergeCell ref="K2:K3"/>
    <mergeCell ref="A54:D54"/>
    <mergeCell ref="A46:D46"/>
    <mergeCell ref="A41:D41"/>
    <mergeCell ref="A37:D37"/>
    <mergeCell ref="A38:D38"/>
    <mergeCell ref="A52:D52"/>
    <mergeCell ref="A43:D43"/>
    <mergeCell ref="A45:D45"/>
    <mergeCell ref="A40:D40"/>
    <mergeCell ref="A22:C22"/>
    <mergeCell ref="D22:G22"/>
    <mergeCell ref="A25:C25"/>
    <mergeCell ref="D25:G25"/>
    <mergeCell ref="A26:C26"/>
    <mergeCell ref="D26:G26"/>
    <mergeCell ref="J26:J27"/>
    <mergeCell ref="K26:K27"/>
    <mergeCell ref="A36:D36"/>
    <mergeCell ref="A34:D34"/>
    <mergeCell ref="A2:H2"/>
    <mergeCell ref="A3:H3"/>
    <mergeCell ref="A4:G6"/>
    <mergeCell ref="A18:G18"/>
    <mergeCell ref="C19:F19"/>
    <mergeCell ref="A21:C21"/>
    <mergeCell ref="D21:G21"/>
    <mergeCell ref="E14:G14"/>
    <mergeCell ref="F16:G17"/>
    <mergeCell ref="F15:G15"/>
    <mergeCell ref="E29:F29"/>
    <mergeCell ref="E30:F30"/>
    <mergeCell ref="E31:F31"/>
    <mergeCell ref="A23:C23"/>
    <mergeCell ref="D23:G23"/>
    <mergeCell ref="C29:D29"/>
    <mergeCell ref="A27:C27"/>
    <mergeCell ref="D27:G27"/>
    <mergeCell ref="A24:C24"/>
    <mergeCell ref="D24:G24"/>
  </mergeCells>
  <conditionalFormatting sqref="F105">
    <cfRule type="cellIs" dxfId="39" priority="1" stopIfTrue="1" operator="notEqual">
      <formula>$F$66</formula>
    </cfRule>
  </conditionalFormatting>
  <conditionalFormatting sqref="G105">
    <cfRule type="cellIs" dxfId="38" priority="2" stopIfTrue="1" operator="notEqual">
      <formula>$G$66</formula>
    </cfRule>
  </conditionalFormatting>
  <conditionalFormatting sqref="F66">
    <cfRule type="cellIs" dxfId="37" priority="3" stopIfTrue="1" operator="notEqual">
      <formula>$F$105</formula>
    </cfRule>
  </conditionalFormatting>
  <conditionalFormatting sqref="G66">
    <cfRule type="cellIs" dxfId="36" priority="4" stopIfTrue="1" operator="notEqual">
      <formula>$G$105</formula>
    </cfRule>
  </conditionalFormatting>
  <conditionalFormatting sqref="F62:G62 F43:G43">
    <cfRule type="cellIs" dxfId="35" priority="5" stopIfTrue="1" operator="lessThan">
      <formula>#REF!</formula>
    </cfRule>
  </conditionalFormatting>
  <conditionalFormatting sqref="J5">
    <cfRule type="cellIs" dxfId="34" priority="6" stopIfTrue="1" operator="equal">
      <formula>$J$6</formula>
    </cfRule>
  </conditionalFormatting>
  <conditionalFormatting sqref="K5">
    <cfRule type="cellIs" dxfId="33" priority="7" stopIfTrue="1" operator="equal">
      <formula>$K$6</formula>
    </cfRule>
  </conditionalFormatting>
  <conditionalFormatting sqref="J29">
    <cfRule type="cellIs" dxfId="32" priority="8" stopIfTrue="1" operator="equal">
      <formula>$J$66</formula>
    </cfRule>
  </conditionalFormatting>
  <conditionalFormatting sqref="K29">
    <cfRule type="cellIs" dxfId="31" priority="9" stopIfTrue="1" operator="equal">
      <formula>$K$66</formula>
    </cfRule>
  </conditionalFormatting>
  <dataValidations count="4">
    <dataValidation type="list" allowBlank="1" showInputMessage="1" showErrorMessage="1" sqref="I3 JE3 TA3 ACW3 AMS3 AWO3 BGK3 BQG3 CAC3 CJY3 CTU3 DDQ3 DNM3 DXI3 EHE3 ERA3 FAW3 FKS3 FUO3 GEK3 GOG3 GYC3 HHY3 HRU3 IBQ3 ILM3 IVI3 JFE3 JPA3 JYW3 KIS3 KSO3 LCK3 LMG3 LWC3 MFY3 MPU3 MZQ3 NJM3 NTI3 ODE3 ONA3 OWW3 PGS3 PQO3 QAK3 QKG3 QUC3 RDY3 RNU3 RXQ3 SHM3 SRI3 TBE3 TLA3 TUW3 UES3 UOO3 UYK3 VIG3 VSC3 WBY3 WLU3 WVQ3 I65539 JE65539 TA65539 ACW65539 AMS65539 AWO65539 BGK65539 BQG65539 CAC65539 CJY65539 CTU65539 DDQ65539 DNM65539 DXI65539 EHE65539 ERA65539 FAW65539 FKS65539 FUO65539 GEK65539 GOG65539 GYC65539 HHY65539 HRU65539 IBQ65539 ILM65539 IVI65539 JFE65539 JPA65539 JYW65539 KIS65539 KSO65539 LCK65539 LMG65539 LWC65539 MFY65539 MPU65539 MZQ65539 NJM65539 NTI65539 ODE65539 ONA65539 OWW65539 PGS65539 PQO65539 QAK65539 QKG65539 QUC65539 RDY65539 RNU65539 RXQ65539 SHM65539 SRI65539 TBE65539 TLA65539 TUW65539 UES65539 UOO65539 UYK65539 VIG65539 VSC65539 WBY65539 WLU65539 WVQ65539 I131075 JE131075 TA131075 ACW131075 AMS131075 AWO131075 BGK131075 BQG131075 CAC131075 CJY131075 CTU131075 DDQ131075 DNM131075 DXI131075 EHE131075 ERA131075 FAW131075 FKS131075 FUO131075 GEK131075 GOG131075 GYC131075 HHY131075 HRU131075 IBQ131075 ILM131075 IVI131075 JFE131075 JPA131075 JYW131075 KIS131075 KSO131075 LCK131075 LMG131075 LWC131075 MFY131075 MPU131075 MZQ131075 NJM131075 NTI131075 ODE131075 ONA131075 OWW131075 PGS131075 PQO131075 QAK131075 QKG131075 QUC131075 RDY131075 RNU131075 RXQ131075 SHM131075 SRI131075 TBE131075 TLA131075 TUW131075 UES131075 UOO131075 UYK131075 VIG131075 VSC131075 WBY131075 WLU131075 WVQ131075 I196611 JE196611 TA196611 ACW196611 AMS196611 AWO196611 BGK196611 BQG196611 CAC196611 CJY196611 CTU196611 DDQ196611 DNM196611 DXI196611 EHE196611 ERA196611 FAW196611 FKS196611 FUO196611 GEK196611 GOG196611 GYC196611 HHY196611 HRU196611 IBQ196611 ILM196611 IVI196611 JFE196611 JPA196611 JYW196611 KIS196611 KSO196611 LCK196611 LMG196611 LWC196611 MFY196611 MPU196611 MZQ196611 NJM196611 NTI196611 ODE196611 ONA196611 OWW196611 PGS196611 PQO196611 QAK196611 QKG196611 QUC196611 RDY196611 RNU196611 RXQ196611 SHM196611 SRI196611 TBE196611 TLA196611 TUW196611 UES196611 UOO196611 UYK196611 VIG196611 VSC196611 WBY196611 WLU196611 WVQ196611 I262147 JE262147 TA262147 ACW262147 AMS262147 AWO262147 BGK262147 BQG262147 CAC262147 CJY262147 CTU262147 DDQ262147 DNM262147 DXI262147 EHE262147 ERA262147 FAW262147 FKS262147 FUO262147 GEK262147 GOG262147 GYC262147 HHY262147 HRU262147 IBQ262147 ILM262147 IVI262147 JFE262147 JPA262147 JYW262147 KIS262147 KSO262147 LCK262147 LMG262147 LWC262147 MFY262147 MPU262147 MZQ262147 NJM262147 NTI262147 ODE262147 ONA262147 OWW262147 PGS262147 PQO262147 QAK262147 QKG262147 QUC262147 RDY262147 RNU262147 RXQ262147 SHM262147 SRI262147 TBE262147 TLA262147 TUW262147 UES262147 UOO262147 UYK262147 VIG262147 VSC262147 WBY262147 WLU262147 WVQ262147 I327683 JE327683 TA327683 ACW327683 AMS327683 AWO327683 BGK327683 BQG327683 CAC327683 CJY327683 CTU327683 DDQ327683 DNM327683 DXI327683 EHE327683 ERA327683 FAW327683 FKS327683 FUO327683 GEK327683 GOG327683 GYC327683 HHY327683 HRU327683 IBQ327683 ILM327683 IVI327683 JFE327683 JPA327683 JYW327683 KIS327683 KSO327683 LCK327683 LMG327683 LWC327683 MFY327683 MPU327683 MZQ327683 NJM327683 NTI327683 ODE327683 ONA327683 OWW327683 PGS327683 PQO327683 QAK327683 QKG327683 QUC327683 RDY327683 RNU327683 RXQ327683 SHM327683 SRI327683 TBE327683 TLA327683 TUW327683 UES327683 UOO327683 UYK327683 VIG327683 VSC327683 WBY327683 WLU327683 WVQ327683 I393219 JE393219 TA393219 ACW393219 AMS393219 AWO393219 BGK393219 BQG393219 CAC393219 CJY393219 CTU393219 DDQ393219 DNM393219 DXI393219 EHE393219 ERA393219 FAW393219 FKS393219 FUO393219 GEK393219 GOG393219 GYC393219 HHY393219 HRU393219 IBQ393219 ILM393219 IVI393219 JFE393219 JPA393219 JYW393219 KIS393219 KSO393219 LCK393219 LMG393219 LWC393219 MFY393219 MPU393219 MZQ393219 NJM393219 NTI393219 ODE393219 ONA393219 OWW393219 PGS393219 PQO393219 QAK393219 QKG393219 QUC393219 RDY393219 RNU393219 RXQ393219 SHM393219 SRI393219 TBE393219 TLA393219 TUW393219 UES393219 UOO393219 UYK393219 VIG393219 VSC393219 WBY393219 WLU393219 WVQ393219 I458755 JE458755 TA458755 ACW458755 AMS458755 AWO458755 BGK458755 BQG458755 CAC458755 CJY458755 CTU458755 DDQ458755 DNM458755 DXI458755 EHE458755 ERA458755 FAW458755 FKS458755 FUO458755 GEK458755 GOG458755 GYC458755 HHY458755 HRU458755 IBQ458755 ILM458755 IVI458755 JFE458755 JPA458755 JYW458755 KIS458755 KSO458755 LCK458755 LMG458755 LWC458755 MFY458755 MPU458755 MZQ458755 NJM458755 NTI458755 ODE458755 ONA458755 OWW458755 PGS458755 PQO458755 QAK458755 QKG458755 QUC458755 RDY458755 RNU458755 RXQ458755 SHM458755 SRI458755 TBE458755 TLA458755 TUW458755 UES458755 UOO458755 UYK458755 VIG458755 VSC458755 WBY458755 WLU458755 WVQ458755 I524291 JE524291 TA524291 ACW524291 AMS524291 AWO524291 BGK524291 BQG524291 CAC524291 CJY524291 CTU524291 DDQ524291 DNM524291 DXI524291 EHE524291 ERA524291 FAW524291 FKS524291 FUO524291 GEK524291 GOG524291 GYC524291 HHY524291 HRU524291 IBQ524291 ILM524291 IVI524291 JFE524291 JPA524291 JYW524291 KIS524291 KSO524291 LCK524291 LMG524291 LWC524291 MFY524291 MPU524291 MZQ524291 NJM524291 NTI524291 ODE524291 ONA524291 OWW524291 PGS524291 PQO524291 QAK524291 QKG524291 QUC524291 RDY524291 RNU524291 RXQ524291 SHM524291 SRI524291 TBE524291 TLA524291 TUW524291 UES524291 UOO524291 UYK524291 VIG524291 VSC524291 WBY524291 WLU524291 WVQ524291 I589827 JE589827 TA589827 ACW589827 AMS589827 AWO589827 BGK589827 BQG589827 CAC589827 CJY589827 CTU589827 DDQ589827 DNM589827 DXI589827 EHE589827 ERA589827 FAW589827 FKS589827 FUO589827 GEK589827 GOG589827 GYC589827 HHY589827 HRU589827 IBQ589827 ILM589827 IVI589827 JFE589827 JPA589827 JYW589827 KIS589827 KSO589827 LCK589827 LMG589827 LWC589827 MFY589827 MPU589827 MZQ589827 NJM589827 NTI589827 ODE589827 ONA589827 OWW589827 PGS589827 PQO589827 QAK589827 QKG589827 QUC589827 RDY589827 RNU589827 RXQ589827 SHM589827 SRI589827 TBE589827 TLA589827 TUW589827 UES589827 UOO589827 UYK589827 VIG589827 VSC589827 WBY589827 WLU589827 WVQ589827 I655363 JE655363 TA655363 ACW655363 AMS655363 AWO655363 BGK655363 BQG655363 CAC655363 CJY655363 CTU655363 DDQ655363 DNM655363 DXI655363 EHE655363 ERA655363 FAW655363 FKS655363 FUO655363 GEK655363 GOG655363 GYC655363 HHY655363 HRU655363 IBQ655363 ILM655363 IVI655363 JFE655363 JPA655363 JYW655363 KIS655363 KSO655363 LCK655363 LMG655363 LWC655363 MFY655363 MPU655363 MZQ655363 NJM655363 NTI655363 ODE655363 ONA655363 OWW655363 PGS655363 PQO655363 QAK655363 QKG655363 QUC655363 RDY655363 RNU655363 RXQ655363 SHM655363 SRI655363 TBE655363 TLA655363 TUW655363 UES655363 UOO655363 UYK655363 VIG655363 VSC655363 WBY655363 WLU655363 WVQ655363 I720899 JE720899 TA720899 ACW720899 AMS720899 AWO720899 BGK720899 BQG720899 CAC720899 CJY720899 CTU720899 DDQ720899 DNM720899 DXI720899 EHE720899 ERA720899 FAW720899 FKS720899 FUO720899 GEK720899 GOG720899 GYC720899 HHY720899 HRU720899 IBQ720899 ILM720899 IVI720899 JFE720899 JPA720899 JYW720899 KIS720899 KSO720899 LCK720899 LMG720899 LWC720899 MFY720899 MPU720899 MZQ720899 NJM720899 NTI720899 ODE720899 ONA720899 OWW720899 PGS720899 PQO720899 QAK720899 QKG720899 QUC720899 RDY720899 RNU720899 RXQ720899 SHM720899 SRI720899 TBE720899 TLA720899 TUW720899 UES720899 UOO720899 UYK720899 VIG720899 VSC720899 WBY720899 WLU720899 WVQ720899 I786435 JE786435 TA786435 ACW786435 AMS786435 AWO786435 BGK786435 BQG786435 CAC786435 CJY786435 CTU786435 DDQ786435 DNM786435 DXI786435 EHE786435 ERA786435 FAW786435 FKS786435 FUO786435 GEK786435 GOG786435 GYC786435 HHY786435 HRU786435 IBQ786435 ILM786435 IVI786435 JFE786435 JPA786435 JYW786435 KIS786435 KSO786435 LCK786435 LMG786435 LWC786435 MFY786435 MPU786435 MZQ786435 NJM786435 NTI786435 ODE786435 ONA786435 OWW786435 PGS786435 PQO786435 QAK786435 QKG786435 QUC786435 RDY786435 RNU786435 RXQ786435 SHM786435 SRI786435 TBE786435 TLA786435 TUW786435 UES786435 UOO786435 UYK786435 VIG786435 VSC786435 WBY786435 WLU786435 WVQ786435 I851971 JE851971 TA851971 ACW851971 AMS851971 AWO851971 BGK851971 BQG851971 CAC851971 CJY851971 CTU851971 DDQ851971 DNM851971 DXI851971 EHE851971 ERA851971 FAW851971 FKS851971 FUO851971 GEK851971 GOG851971 GYC851971 HHY851971 HRU851971 IBQ851971 ILM851971 IVI851971 JFE851971 JPA851971 JYW851971 KIS851971 KSO851971 LCK851971 LMG851971 LWC851971 MFY851971 MPU851971 MZQ851971 NJM851971 NTI851971 ODE851971 ONA851971 OWW851971 PGS851971 PQO851971 QAK851971 QKG851971 QUC851971 RDY851971 RNU851971 RXQ851971 SHM851971 SRI851971 TBE851971 TLA851971 TUW851971 UES851971 UOO851971 UYK851971 VIG851971 VSC851971 WBY851971 WLU851971 WVQ851971 I917507 JE917507 TA917507 ACW917507 AMS917507 AWO917507 BGK917507 BQG917507 CAC917507 CJY917507 CTU917507 DDQ917507 DNM917507 DXI917507 EHE917507 ERA917507 FAW917507 FKS917507 FUO917507 GEK917507 GOG917507 GYC917507 HHY917507 HRU917507 IBQ917507 ILM917507 IVI917507 JFE917507 JPA917507 JYW917507 KIS917507 KSO917507 LCK917507 LMG917507 LWC917507 MFY917507 MPU917507 MZQ917507 NJM917507 NTI917507 ODE917507 ONA917507 OWW917507 PGS917507 PQO917507 QAK917507 QKG917507 QUC917507 RDY917507 RNU917507 RXQ917507 SHM917507 SRI917507 TBE917507 TLA917507 TUW917507 UES917507 UOO917507 UYK917507 VIG917507 VSC917507 WBY917507 WLU917507 WVQ917507 I983043 JE983043 TA983043 ACW983043 AMS983043 AWO983043 BGK983043 BQG983043 CAC983043 CJY983043 CTU983043 DDQ983043 DNM983043 DXI983043 EHE983043 ERA983043 FAW983043 FKS983043 FUO983043 GEK983043 GOG983043 GYC983043 HHY983043 HRU983043 IBQ983043 ILM983043 IVI983043 JFE983043 JPA983043 JYW983043 KIS983043 KSO983043 LCK983043 LMG983043 LWC983043 MFY983043 MPU983043 MZQ983043 NJM983043 NTI983043 ODE983043 ONA983043 OWW983043 PGS983043 PQO983043 QAK983043 QKG983043 QUC983043 RDY983043 RNU983043 RXQ983043 SHM983043 SRI983043 TBE983043 TLA983043 TUW983043 UES983043 UOO983043 UYK983043 VIG983043 VSC983043 WBY983043 WLU983043 WVQ983043">
      <formula1>$E$120:$E$124</formula1>
    </dataValidation>
    <dataValidation type="list" allowBlank="1" showInputMessage="1" showErrorMessage="1" sqref="I2 JE2 TA2 ACW2 AMS2 AWO2 BGK2 BQG2 CAC2 CJY2 CTU2 DDQ2 DNM2 DXI2 EHE2 ERA2 FAW2 FKS2 FUO2 GEK2 GOG2 GYC2 HHY2 HRU2 IBQ2 ILM2 IVI2 JFE2 JPA2 JYW2 KIS2 KSO2 LCK2 LMG2 LWC2 MFY2 MPU2 MZQ2 NJM2 NTI2 ODE2 ONA2 OWW2 PGS2 PQO2 QAK2 QKG2 QUC2 RDY2 RNU2 RXQ2 SHM2 SRI2 TBE2 TLA2 TUW2 UES2 UOO2 UYK2 VIG2 VSC2 WBY2 WLU2 WVQ2 I65538 JE65538 TA65538 ACW65538 AMS65538 AWO65538 BGK65538 BQG65538 CAC65538 CJY65538 CTU65538 DDQ65538 DNM65538 DXI65538 EHE65538 ERA65538 FAW65538 FKS65538 FUO65538 GEK65538 GOG65538 GYC65538 HHY65538 HRU65538 IBQ65538 ILM65538 IVI65538 JFE65538 JPA65538 JYW65538 KIS65538 KSO65538 LCK65538 LMG65538 LWC65538 MFY65538 MPU65538 MZQ65538 NJM65538 NTI65538 ODE65538 ONA65538 OWW65538 PGS65538 PQO65538 QAK65538 QKG65538 QUC65538 RDY65538 RNU65538 RXQ65538 SHM65538 SRI65538 TBE65538 TLA65538 TUW65538 UES65538 UOO65538 UYK65538 VIG65538 VSC65538 WBY65538 WLU65538 WVQ65538 I131074 JE131074 TA131074 ACW131074 AMS131074 AWO131074 BGK131074 BQG131074 CAC131074 CJY131074 CTU131074 DDQ131074 DNM131074 DXI131074 EHE131074 ERA131074 FAW131074 FKS131074 FUO131074 GEK131074 GOG131074 GYC131074 HHY131074 HRU131074 IBQ131074 ILM131074 IVI131074 JFE131074 JPA131074 JYW131074 KIS131074 KSO131074 LCK131074 LMG131074 LWC131074 MFY131074 MPU131074 MZQ131074 NJM131074 NTI131074 ODE131074 ONA131074 OWW131074 PGS131074 PQO131074 QAK131074 QKG131074 QUC131074 RDY131074 RNU131074 RXQ131074 SHM131074 SRI131074 TBE131074 TLA131074 TUW131074 UES131074 UOO131074 UYK131074 VIG131074 VSC131074 WBY131074 WLU131074 WVQ131074 I196610 JE196610 TA196610 ACW196610 AMS196610 AWO196610 BGK196610 BQG196610 CAC196610 CJY196610 CTU196610 DDQ196610 DNM196610 DXI196610 EHE196610 ERA196610 FAW196610 FKS196610 FUO196610 GEK196610 GOG196610 GYC196610 HHY196610 HRU196610 IBQ196610 ILM196610 IVI196610 JFE196610 JPA196610 JYW196610 KIS196610 KSO196610 LCK196610 LMG196610 LWC196610 MFY196610 MPU196610 MZQ196610 NJM196610 NTI196610 ODE196610 ONA196610 OWW196610 PGS196610 PQO196610 QAK196610 QKG196610 QUC196610 RDY196610 RNU196610 RXQ196610 SHM196610 SRI196610 TBE196610 TLA196610 TUW196610 UES196610 UOO196610 UYK196610 VIG196610 VSC196610 WBY196610 WLU196610 WVQ196610 I262146 JE262146 TA262146 ACW262146 AMS262146 AWO262146 BGK262146 BQG262146 CAC262146 CJY262146 CTU262146 DDQ262146 DNM262146 DXI262146 EHE262146 ERA262146 FAW262146 FKS262146 FUO262146 GEK262146 GOG262146 GYC262146 HHY262146 HRU262146 IBQ262146 ILM262146 IVI262146 JFE262146 JPA262146 JYW262146 KIS262146 KSO262146 LCK262146 LMG262146 LWC262146 MFY262146 MPU262146 MZQ262146 NJM262146 NTI262146 ODE262146 ONA262146 OWW262146 PGS262146 PQO262146 QAK262146 QKG262146 QUC262146 RDY262146 RNU262146 RXQ262146 SHM262146 SRI262146 TBE262146 TLA262146 TUW262146 UES262146 UOO262146 UYK262146 VIG262146 VSC262146 WBY262146 WLU262146 WVQ262146 I327682 JE327682 TA327682 ACW327682 AMS327682 AWO327682 BGK327682 BQG327682 CAC327682 CJY327682 CTU327682 DDQ327682 DNM327682 DXI327682 EHE327682 ERA327682 FAW327682 FKS327682 FUO327682 GEK327682 GOG327682 GYC327682 HHY327682 HRU327682 IBQ327682 ILM327682 IVI327682 JFE327682 JPA327682 JYW327682 KIS327682 KSO327682 LCK327682 LMG327682 LWC327682 MFY327682 MPU327682 MZQ327682 NJM327682 NTI327682 ODE327682 ONA327682 OWW327682 PGS327682 PQO327682 QAK327682 QKG327682 QUC327682 RDY327682 RNU327682 RXQ327682 SHM327682 SRI327682 TBE327682 TLA327682 TUW327682 UES327682 UOO327682 UYK327682 VIG327682 VSC327682 WBY327682 WLU327682 WVQ327682 I393218 JE393218 TA393218 ACW393218 AMS393218 AWO393218 BGK393218 BQG393218 CAC393218 CJY393218 CTU393218 DDQ393218 DNM393218 DXI393218 EHE393218 ERA393218 FAW393218 FKS393218 FUO393218 GEK393218 GOG393218 GYC393218 HHY393218 HRU393218 IBQ393218 ILM393218 IVI393218 JFE393218 JPA393218 JYW393218 KIS393218 KSO393218 LCK393218 LMG393218 LWC393218 MFY393218 MPU393218 MZQ393218 NJM393218 NTI393218 ODE393218 ONA393218 OWW393218 PGS393218 PQO393218 QAK393218 QKG393218 QUC393218 RDY393218 RNU393218 RXQ393218 SHM393218 SRI393218 TBE393218 TLA393218 TUW393218 UES393218 UOO393218 UYK393218 VIG393218 VSC393218 WBY393218 WLU393218 WVQ393218 I458754 JE458754 TA458754 ACW458754 AMS458754 AWO458754 BGK458754 BQG458754 CAC458754 CJY458754 CTU458754 DDQ458754 DNM458754 DXI458754 EHE458754 ERA458754 FAW458754 FKS458754 FUO458754 GEK458754 GOG458754 GYC458754 HHY458754 HRU458754 IBQ458754 ILM458754 IVI458754 JFE458754 JPA458754 JYW458754 KIS458754 KSO458754 LCK458754 LMG458754 LWC458754 MFY458754 MPU458754 MZQ458754 NJM458754 NTI458754 ODE458754 ONA458754 OWW458754 PGS458754 PQO458754 QAK458754 QKG458754 QUC458754 RDY458754 RNU458754 RXQ458754 SHM458754 SRI458754 TBE458754 TLA458754 TUW458754 UES458754 UOO458754 UYK458754 VIG458754 VSC458754 WBY458754 WLU458754 WVQ458754 I524290 JE524290 TA524290 ACW524290 AMS524290 AWO524290 BGK524290 BQG524290 CAC524290 CJY524290 CTU524290 DDQ524290 DNM524290 DXI524290 EHE524290 ERA524290 FAW524290 FKS524290 FUO524290 GEK524290 GOG524290 GYC524290 HHY524290 HRU524290 IBQ524290 ILM524290 IVI524290 JFE524290 JPA524290 JYW524290 KIS524290 KSO524290 LCK524290 LMG524290 LWC524290 MFY524290 MPU524290 MZQ524290 NJM524290 NTI524290 ODE524290 ONA524290 OWW524290 PGS524290 PQO524290 QAK524290 QKG524290 QUC524290 RDY524290 RNU524290 RXQ524290 SHM524290 SRI524290 TBE524290 TLA524290 TUW524290 UES524290 UOO524290 UYK524290 VIG524290 VSC524290 WBY524290 WLU524290 WVQ524290 I589826 JE589826 TA589826 ACW589826 AMS589826 AWO589826 BGK589826 BQG589826 CAC589826 CJY589826 CTU589826 DDQ589826 DNM589826 DXI589826 EHE589826 ERA589826 FAW589826 FKS589826 FUO589826 GEK589826 GOG589826 GYC589826 HHY589826 HRU589826 IBQ589826 ILM589826 IVI589826 JFE589826 JPA589826 JYW589826 KIS589826 KSO589826 LCK589826 LMG589826 LWC589826 MFY589826 MPU589826 MZQ589826 NJM589826 NTI589826 ODE589826 ONA589826 OWW589826 PGS589826 PQO589826 QAK589826 QKG589826 QUC589826 RDY589826 RNU589826 RXQ589826 SHM589826 SRI589826 TBE589826 TLA589826 TUW589826 UES589826 UOO589826 UYK589826 VIG589826 VSC589826 WBY589826 WLU589826 WVQ589826 I655362 JE655362 TA655362 ACW655362 AMS655362 AWO655362 BGK655362 BQG655362 CAC655362 CJY655362 CTU655362 DDQ655362 DNM655362 DXI655362 EHE655362 ERA655362 FAW655362 FKS655362 FUO655362 GEK655362 GOG655362 GYC655362 HHY655362 HRU655362 IBQ655362 ILM655362 IVI655362 JFE655362 JPA655362 JYW655362 KIS655362 KSO655362 LCK655362 LMG655362 LWC655362 MFY655362 MPU655362 MZQ655362 NJM655362 NTI655362 ODE655362 ONA655362 OWW655362 PGS655362 PQO655362 QAK655362 QKG655362 QUC655362 RDY655362 RNU655362 RXQ655362 SHM655362 SRI655362 TBE655362 TLA655362 TUW655362 UES655362 UOO655362 UYK655362 VIG655362 VSC655362 WBY655362 WLU655362 WVQ655362 I720898 JE720898 TA720898 ACW720898 AMS720898 AWO720898 BGK720898 BQG720898 CAC720898 CJY720898 CTU720898 DDQ720898 DNM720898 DXI720898 EHE720898 ERA720898 FAW720898 FKS720898 FUO720898 GEK720898 GOG720898 GYC720898 HHY720898 HRU720898 IBQ720898 ILM720898 IVI720898 JFE720898 JPA720898 JYW720898 KIS720898 KSO720898 LCK720898 LMG720898 LWC720898 MFY720898 MPU720898 MZQ720898 NJM720898 NTI720898 ODE720898 ONA720898 OWW720898 PGS720898 PQO720898 QAK720898 QKG720898 QUC720898 RDY720898 RNU720898 RXQ720898 SHM720898 SRI720898 TBE720898 TLA720898 TUW720898 UES720898 UOO720898 UYK720898 VIG720898 VSC720898 WBY720898 WLU720898 WVQ720898 I786434 JE786434 TA786434 ACW786434 AMS786434 AWO786434 BGK786434 BQG786434 CAC786434 CJY786434 CTU786434 DDQ786434 DNM786434 DXI786434 EHE786434 ERA786434 FAW786434 FKS786434 FUO786434 GEK786434 GOG786434 GYC786434 HHY786434 HRU786434 IBQ786434 ILM786434 IVI786434 JFE786434 JPA786434 JYW786434 KIS786434 KSO786434 LCK786434 LMG786434 LWC786434 MFY786434 MPU786434 MZQ786434 NJM786434 NTI786434 ODE786434 ONA786434 OWW786434 PGS786434 PQO786434 QAK786434 QKG786434 QUC786434 RDY786434 RNU786434 RXQ786434 SHM786434 SRI786434 TBE786434 TLA786434 TUW786434 UES786434 UOO786434 UYK786434 VIG786434 VSC786434 WBY786434 WLU786434 WVQ786434 I851970 JE851970 TA851970 ACW851970 AMS851970 AWO851970 BGK851970 BQG851970 CAC851970 CJY851970 CTU851970 DDQ851970 DNM851970 DXI851970 EHE851970 ERA851970 FAW851970 FKS851970 FUO851970 GEK851970 GOG851970 GYC851970 HHY851970 HRU851970 IBQ851970 ILM851970 IVI851970 JFE851970 JPA851970 JYW851970 KIS851970 KSO851970 LCK851970 LMG851970 LWC851970 MFY851970 MPU851970 MZQ851970 NJM851970 NTI851970 ODE851970 ONA851970 OWW851970 PGS851970 PQO851970 QAK851970 QKG851970 QUC851970 RDY851970 RNU851970 RXQ851970 SHM851970 SRI851970 TBE851970 TLA851970 TUW851970 UES851970 UOO851970 UYK851970 VIG851970 VSC851970 WBY851970 WLU851970 WVQ851970 I917506 JE917506 TA917506 ACW917506 AMS917506 AWO917506 BGK917506 BQG917506 CAC917506 CJY917506 CTU917506 DDQ917506 DNM917506 DXI917506 EHE917506 ERA917506 FAW917506 FKS917506 FUO917506 GEK917506 GOG917506 GYC917506 HHY917506 HRU917506 IBQ917506 ILM917506 IVI917506 JFE917506 JPA917506 JYW917506 KIS917506 KSO917506 LCK917506 LMG917506 LWC917506 MFY917506 MPU917506 MZQ917506 NJM917506 NTI917506 ODE917506 ONA917506 OWW917506 PGS917506 PQO917506 QAK917506 QKG917506 QUC917506 RDY917506 RNU917506 RXQ917506 SHM917506 SRI917506 TBE917506 TLA917506 TUW917506 UES917506 UOO917506 UYK917506 VIG917506 VSC917506 WBY917506 WLU917506 WVQ917506 I983042 JE983042 TA983042 ACW983042 AMS983042 AWO983042 BGK983042 BQG983042 CAC983042 CJY983042 CTU983042 DDQ983042 DNM983042 DXI983042 EHE983042 ERA983042 FAW983042 FKS983042 FUO983042 GEK983042 GOG983042 GYC983042 HHY983042 HRU983042 IBQ983042 ILM983042 IVI983042 JFE983042 JPA983042 JYW983042 KIS983042 KSO983042 LCK983042 LMG983042 LWC983042 MFY983042 MPU983042 MZQ983042 NJM983042 NTI983042 ODE983042 ONA983042 OWW983042 PGS983042 PQO983042 QAK983042 QKG983042 QUC983042 RDY983042 RNU983042 RXQ983042 SHM983042 SRI983042 TBE983042 TLA983042 TUW983042 UES983042 UOO983042 UYK983042 VIG983042 VSC983042 WBY983042 WLU983042 WVQ983042">
      <formula1>$E$116:$E$125</formula1>
    </dataValidation>
    <dataValidation type="list" allowBlank="1" showInputMessage="1" showErrorMessage="1" sqref="I26 JE26 TA26 ACW26 AMS26 AWO26 BGK26 BQG26 CAC26 CJY26 CTU26 DDQ26 DNM26 DXI26 EHE26 ERA26 FAW26 FKS26 FUO26 GEK26 GOG26 GYC26 HHY26 HRU26 IBQ26 ILM26 IVI26 JFE26 JPA26 JYW26 KIS26 KSO26 LCK26 LMG26 LWC26 MFY26 MPU26 MZQ26 NJM26 NTI26 ODE26 ONA26 OWW26 PGS26 PQO26 QAK26 QKG26 QUC26 RDY26 RNU26 RXQ26 SHM26 SRI26 TBE26 TLA26 TUW26 UES26 UOO26 UYK26 VIG26 VSC26 WBY26 WLU26 WVQ26 I65562 JE65562 TA65562 ACW65562 AMS65562 AWO65562 BGK65562 BQG65562 CAC65562 CJY65562 CTU65562 DDQ65562 DNM65562 DXI65562 EHE65562 ERA65562 FAW65562 FKS65562 FUO65562 GEK65562 GOG65562 GYC65562 HHY65562 HRU65562 IBQ65562 ILM65562 IVI65562 JFE65562 JPA65562 JYW65562 KIS65562 KSO65562 LCK65562 LMG65562 LWC65562 MFY65562 MPU65562 MZQ65562 NJM65562 NTI65562 ODE65562 ONA65562 OWW65562 PGS65562 PQO65562 QAK65562 QKG65562 QUC65562 RDY65562 RNU65562 RXQ65562 SHM65562 SRI65562 TBE65562 TLA65562 TUW65562 UES65562 UOO65562 UYK65562 VIG65562 VSC65562 WBY65562 WLU65562 WVQ65562 I131098 JE131098 TA131098 ACW131098 AMS131098 AWO131098 BGK131098 BQG131098 CAC131098 CJY131098 CTU131098 DDQ131098 DNM131098 DXI131098 EHE131098 ERA131098 FAW131098 FKS131098 FUO131098 GEK131098 GOG131098 GYC131098 HHY131098 HRU131098 IBQ131098 ILM131098 IVI131098 JFE131098 JPA131098 JYW131098 KIS131098 KSO131098 LCK131098 LMG131098 LWC131098 MFY131098 MPU131098 MZQ131098 NJM131098 NTI131098 ODE131098 ONA131098 OWW131098 PGS131098 PQO131098 QAK131098 QKG131098 QUC131098 RDY131098 RNU131098 RXQ131098 SHM131098 SRI131098 TBE131098 TLA131098 TUW131098 UES131098 UOO131098 UYK131098 VIG131098 VSC131098 WBY131098 WLU131098 WVQ131098 I196634 JE196634 TA196634 ACW196634 AMS196634 AWO196634 BGK196634 BQG196634 CAC196634 CJY196634 CTU196634 DDQ196634 DNM196634 DXI196634 EHE196634 ERA196634 FAW196634 FKS196634 FUO196634 GEK196634 GOG196634 GYC196634 HHY196634 HRU196634 IBQ196634 ILM196634 IVI196634 JFE196634 JPA196634 JYW196634 KIS196634 KSO196634 LCK196634 LMG196634 LWC196634 MFY196634 MPU196634 MZQ196634 NJM196634 NTI196634 ODE196634 ONA196634 OWW196634 PGS196634 PQO196634 QAK196634 QKG196634 QUC196634 RDY196634 RNU196634 RXQ196634 SHM196634 SRI196634 TBE196634 TLA196634 TUW196634 UES196634 UOO196634 UYK196634 VIG196634 VSC196634 WBY196634 WLU196634 WVQ196634 I262170 JE262170 TA262170 ACW262170 AMS262170 AWO262170 BGK262170 BQG262170 CAC262170 CJY262170 CTU262170 DDQ262170 DNM262170 DXI262170 EHE262170 ERA262170 FAW262170 FKS262170 FUO262170 GEK262170 GOG262170 GYC262170 HHY262170 HRU262170 IBQ262170 ILM262170 IVI262170 JFE262170 JPA262170 JYW262170 KIS262170 KSO262170 LCK262170 LMG262170 LWC262170 MFY262170 MPU262170 MZQ262170 NJM262170 NTI262170 ODE262170 ONA262170 OWW262170 PGS262170 PQO262170 QAK262170 QKG262170 QUC262170 RDY262170 RNU262170 RXQ262170 SHM262170 SRI262170 TBE262170 TLA262170 TUW262170 UES262170 UOO262170 UYK262170 VIG262170 VSC262170 WBY262170 WLU262170 WVQ262170 I327706 JE327706 TA327706 ACW327706 AMS327706 AWO327706 BGK327706 BQG327706 CAC327706 CJY327706 CTU327706 DDQ327706 DNM327706 DXI327706 EHE327706 ERA327706 FAW327706 FKS327706 FUO327706 GEK327706 GOG327706 GYC327706 HHY327706 HRU327706 IBQ327706 ILM327706 IVI327706 JFE327706 JPA327706 JYW327706 KIS327706 KSO327706 LCK327706 LMG327706 LWC327706 MFY327706 MPU327706 MZQ327706 NJM327706 NTI327706 ODE327706 ONA327706 OWW327706 PGS327706 PQO327706 QAK327706 QKG327706 QUC327706 RDY327706 RNU327706 RXQ327706 SHM327706 SRI327706 TBE327706 TLA327706 TUW327706 UES327706 UOO327706 UYK327706 VIG327706 VSC327706 WBY327706 WLU327706 WVQ327706 I393242 JE393242 TA393242 ACW393242 AMS393242 AWO393242 BGK393242 BQG393242 CAC393242 CJY393242 CTU393242 DDQ393242 DNM393242 DXI393242 EHE393242 ERA393242 FAW393242 FKS393242 FUO393242 GEK393242 GOG393242 GYC393242 HHY393242 HRU393242 IBQ393242 ILM393242 IVI393242 JFE393242 JPA393242 JYW393242 KIS393242 KSO393242 LCK393242 LMG393242 LWC393242 MFY393242 MPU393242 MZQ393242 NJM393242 NTI393242 ODE393242 ONA393242 OWW393242 PGS393242 PQO393242 QAK393242 QKG393242 QUC393242 RDY393242 RNU393242 RXQ393242 SHM393242 SRI393242 TBE393242 TLA393242 TUW393242 UES393242 UOO393242 UYK393242 VIG393242 VSC393242 WBY393242 WLU393242 WVQ393242 I458778 JE458778 TA458778 ACW458778 AMS458778 AWO458778 BGK458778 BQG458778 CAC458778 CJY458778 CTU458778 DDQ458778 DNM458778 DXI458778 EHE458778 ERA458778 FAW458778 FKS458778 FUO458778 GEK458778 GOG458778 GYC458778 HHY458778 HRU458778 IBQ458778 ILM458778 IVI458778 JFE458778 JPA458778 JYW458778 KIS458778 KSO458778 LCK458778 LMG458778 LWC458778 MFY458778 MPU458778 MZQ458778 NJM458778 NTI458778 ODE458778 ONA458778 OWW458778 PGS458778 PQO458778 QAK458778 QKG458778 QUC458778 RDY458778 RNU458778 RXQ458778 SHM458778 SRI458778 TBE458778 TLA458778 TUW458778 UES458778 UOO458778 UYK458778 VIG458778 VSC458778 WBY458778 WLU458778 WVQ458778 I524314 JE524314 TA524314 ACW524314 AMS524314 AWO524314 BGK524314 BQG524314 CAC524314 CJY524314 CTU524314 DDQ524314 DNM524314 DXI524314 EHE524314 ERA524314 FAW524314 FKS524314 FUO524314 GEK524314 GOG524314 GYC524314 HHY524314 HRU524314 IBQ524314 ILM524314 IVI524314 JFE524314 JPA524314 JYW524314 KIS524314 KSO524314 LCK524314 LMG524314 LWC524314 MFY524314 MPU524314 MZQ524314 NJM524314 NTI524314 ODE524314 ONA524314 OWW524314 PGS524314 PQO524314 QAK524314 QKG524314 QUC524314 RDY524314 RNU524314 RXQ524314 SHM524314 SRI524314 TBE524314 TLA524314 TUW524314 UES524314 UOO524314 UYK524314 VIG524314 VSC524314 WBY524314 WLU524314 WVQ524314 I589850 JE589850 TA589850 ACW589850 AMS589850 AWO589850 BGK589850 BQG589850 CAC589850 CJY589850 CTU589850 DDQ589850 DNM589850 DXI589850 EHE589850 ERA589850 FAW589850 FKS589850 FUO589850 GEK589850 GOG589850 GYC589850 HHY589850 HRU589850 IBQ589850 ILM589850 IVI589850 JFE589850 JPA589850 JYW589850 KIS589850 KSO589850 LCK589850 LMG589850 LWC589850 MFY589850 MPU589850 MZQ589850 NJM589850 NTI589850 ODE589850 ONA589850 OWW589850 PGS589850 PQO589850 QAK589850 QKG589850 QUC589850 RDY589850 RNU589850 RXQ589850 SHM589850 SRI589850 TBE589850 TLA589850 TUW589850 UES589850 UOO589850 UYK589850 VIG589850 VSC589850 WBY589850 WLU589850 WVQ589850 I655386 JE655386 TA655386 ACW655386 AMS655386 AWO655386 BGK655386 BQG655386 CAC655386 CJY655386 CTU655386 DDQ655386 DNM655386 DXI655386 EHE655386 ERA655386 FAW655386 FKS655386 FUO655386 GEK655386 GOG655386 GYC655386 HHY655386 HRU655386 IBQ655386 ILM655386 IVI655386 JFE655386 JPA655386 JYW655386 KIS655386 KSO655386 LCK655386 LMG655386 LWC655386 MFY655386 MPU655386 MZQ655386 NJM655386 NTI655386 ODE655386 ONA655386 OWW655386 PGS655386 PQO655386 QAK655386 QKG655386 QUC655386 RDY655386 RNU655386 RXQ655386 SHM655386 SRI655386 TBE655386 TLA655386 TUW655386 UES655386 UOO655386 UYK655386 VIG655386 VSC655386 WBY655386 WLU655386 WVQ655386 I720922 JE720922 TA720922 ACW720922 AMS720922 AWO720922 BGK720922 BQG720922 CAC720922 CJY720922 CTU720922 DDQ720922 DNM720922 DXI720922 EHE720922 ERA720922 FAW720922 FKS720922 FUO720922 GEK720922 GOG720922 GYC720922 HHY720922 HRU720922 IBQ720922 ILM720922 IVI720922 JFE720922 JPA720922 JYW720922 KIS720922 KSO720922 LCK720922 LMG720922 LWC720922 MFY720922 MPU720922 MZQ720922 NJM720922 NTI720922 ODE720922 ONA720922 OWW720922 PGS720922 PQO720922 QAK720922 QKG720922 QUC720922 RDY720922 RNU720922 RXQ720922 SHM720922 SRI720922 TBE720922 TLA720922 TUW720922 UES720922 UOO720922 UYK720922 VIG720922 VSC720922 WBY720922 WLU720922 WVQ720922 I786458 JE786458 TA786458 ACW786458 AMS786458 AWO786458 BGK786458 BQG786458 CAC786458 CJY786458 CTU786458 DDQ786458 DNM786458 DXI786458 EHE786458 ERA786458 FAW786458 FKS786458 FUO786458 GEK786458 GOG786458 GYC786458 HHY786458 HRU786458 IBQ786458 ILM786458 IVI786458 JFE786458 JPA786458 JYW786458 KIS786458 KSO786458 LCK786458 LMG786458 LWC786458 MFY786458 MPU786458 MZQ786458 NJM786458 NTI786458 ODE786458 ONA786458 OWW786458 PGS786458 PQO786458 QAK786458 QKG786458 QUC786458 RDY786458 RNU786458 RXQ786458 SHM786458 SRI786458 TBE786458 TLA786458 TUW786458 UES786458 UOO786458 UYK786458 VIG786458 VSC786458 WBY786458 WLU786458 WVQ786458 I851994 JE851994 TA851994 ACW851994 AMS851994 AWO851994 BGK851994 BQG851994 CAC851994 CJY851994 CTU851994 DDQ851994 DNM851994 DXI851994 EHE851994 ERA851994 FAW851994 FKS851994 FUO851994 GEK851994 GOG851994 GYC851994 HHY851994 HRU851994 IBQ851994 ILM851994 IVI851994 JFE851994 JPA851994 JYW851994 KIS851994 KSO851994 LCK851994 LMG851994 LWC851994 MFY851994 MPU851994 MZQ851994 NJM851994 NTI851994 ODE851994 ONA851994 OWW851994 PGS851994 PQO851994 QAK851994 QKG851994 QUC851994 RDY851994 RNU851994 RXQ851994 SHM851994 SRI851994 TBE851994 TLA851994 TUW851994 UES851994 UOO851994 UYK851994 VIG851994 VSC851994 WBY851994 WLU851994 WVQ851994 I917530 JE917530 TA917530 ACW917530 AMS917530 AWO917530 BGK917530 BQG917530 CAC917530 CJY917530 CTU917530 DDQ917530 DNM917530 DXI917530 EHE917530 ERA917530 FAW917530 FKS917530 FUO917530 GEK917530 GOG917530 GYC917530 HHY917530 HRU917530 IBQ917530 ILM917530 IVI917530 JFE917530 JPA917530 JYW917530 KIS917530 KSO917530 LCK917530 LMG917530 LWC917530 MFY917530 MPU917530 MZQ917530 NJM917530 NTI917530 ODE917530 ONA917530 OWW917530 PGS917530 PQO917530 QAK917530 QKG917530 QUC917530 RDY917530 RNU917530 RXQ917530 SHM917530 SRI917530 TBE917530 TLA917530 TUW917530 UES917530 UOO917530 UYK917530 VIG917530 VSC917530 WBY917530 WLU917530 WVQ917530 I983066 JE983066 TA983066 ACW983066 AMS983066 AWO983066 BGK983066 BQG983066 CAC983066 CJY983066 CTU983066 DDQ983066 DNM983066 DXI983066 EHE983066 ERA983066 FAW983066 FKS983066 FUO983066 GEK983066 GOG983066 GYC983066 HHY983066 HRU983066 IBQ983066 ILM983066 IVI983066 JFE983066 JPA983066 JYW983066 KIS983066 KSO983066 LCK983066 LMG983066 LWC983066 MFY983066 MPU983066 MZQ983066 NJM983066 NTI983066 ODE983066 ONA983066 OWW983066 PGS983066 PQO983066 QAK983066 QKG983066 QUC983066 RDY983066 RNU983066 RXQ983066 SHM983066 SRI983066 TBE983066 TLA983066 TUW983066 UES983066 UOO983066 UYK983066 VIG983066 VSC983066 WBY983066 WLU983066 WVQ983066">
      <formula1>#REF!</formula1>
    </dataValidation>
    <dataValidation type="decimal" operator="greaterThanOrEqual" allowBlank="1" showInputMessage="1" showErrorMessage="1" errorTitle="Внимание!" error="Значение в данной ячейке не должно быть отрицательным" sqref="F71:G72 JB71:JC72 SX71:SY72 ACT71:ACU72 AMP71:AMQ72 AWL71:AWM72 BGH71:BGI72 BQD71:BQE72 BZZ71:CAA72 CJV71:CJW72 CTR71:CTS72 DDN71:DDO72 DNJ71:DNK72 DXF71:DXG72 EHB71:EHC72 EQX71:EQY72 FAT71:FAU72 FKP71:FKQ72 FUL71:FUM72 GEH71:GEI72 GOD71:GOE72 GXZ71:GYA72 HHV71:HHW72 HRR71:HRS72 IBN71:IBO72 ILJ71:ILK72 IVF71:IVG72 JFB71:JFC72 JOX71:JOY72 JYT71:JYU72 KIP71:KIQ72 KSL71:KSM72 LCH71:LCI72 LMD71:LME72 LVZ71:LWA72 MFV71:MFW72 MPR71:MPS72 MZN71:MZO72 NJJ71:NJK72 NTF71:NTG72 ODB71:ODC72 OMX71:OMY72 OWT71:OWU72 PGP71:PGQ72 PQL71:PQM72 QAH71:QAI72 QKD71:QKE72 QTZ71:QUA72 RDV71:RDW72 RNR71:RNS72 RXN71:RXO72 SHJ71:SHK72 SRF71:SRG72 TBB71:TBC72 TKX71:TKY72 TUT71:TUU72 UEP71:UEQ72 UOL71:UOM72 UYH71:UYI72 VID71:VIE72 VRZ71:VSA72 WBV71:WBW72 WLR71:WLS72 WVN71:WVO72 F65607:G65608 JB65607:JC65608 SX65607:SY65608 ACT65607:ACU65608 AMP65607:AMQ65608 AWL65607:AWM65608 BGH65607:BGI65608 BQD65607:BQE65608 BZZ65607:CAA65608 CJV65607:CJW65608 CTR65607:CTS65608 DDN65607:DDO65608 DNJ65607:DNK65608 DXF65607:DXG65608 EHB65607:EHC65608 EQX65607:EQY65608 FAT65607:FAU65608 FKP65607:FKQ65608 FUL65607:FUM65608 GEH65607:GEI65608 GOD65607:GOE65608 GXZ65607:GYA65608 HHV65607:HHW65608 HRR65607:HRS65608 IBN65607:IBO65608 ILJ65607:ILK65608 IVF65607:IVG65608 JFB65607:JFC65608 JOX65607:JOY65608 JYT65607:JYU65608 KIP65607:KIQ65608 KSL65607:KSM65608 LCH65607:LCI65608 LMD65607:LME65608 LVZ65607:LWA65608 MFV65607:MFW65608 MPR65607:MPS65608 MZN65607:MZO65608 NJJ65607:NJK65608 NTF65607:NTG65608 ODB65607:ODC65608 OMX65607:OMY65608 OWT65607:OWU65608 PGP65607:PGQ65608 PQL65607:PQM65608 QAH65607:QAI65608 QKD65607:QKE65608 QTZ65607:QUA65608 RDV65607:RDW65608 RNR65607:RNS65608 RXN65607:RXO65608 SHJ65607:SHK65608 SRF65607:SRG65608 TBB65607:TBC65608 TKX65607:TKY65608 TUT65607:TUU65608 UEP65607:UEQ65608 UOL65607:UOM65608 UYH65607:UYI65608 VID65607:VIE65608 VRZ65607:VSA65608 WBV65607:WBW65608 WLR65607:WLS65608 WVN65607:WVO65608 F131143:G131144 JB131143:JC131144 SX131143:SY131144 ACT131143:ACU131144 AMP131143:AMQ131144 AWL131143:AWM131144 BGH131143:BGI131144 BQD131143:BQE131144 BZZ131143:CAA131144 CJV131143:CJW131144 CTR131143:CTS131144 DDN131143:DDO131144 DNJ131143:DNK131144 DXF131143:DXG131144 EHB131143:EHC131144 EQX131143:EQY131144 FAT131143:FAU131144 FKP131143:FKQ131144 FUL131143:FUM131144 GEH131143:GEI131144 GOD131143:GOE131144 GXZ131143:GYA131144 HHV131143:HHW131144 HRR131143:HRS131144 IBN131143:IBO131144 ILJ131143:ILK131144 IVF131143:IVG131144 JFB131143:JFC131144 JOX131143:JOY131144 JYT131143:JYU131144 KIP131143:KIQ131144 KSL131143:KSM131144 LCH131143:LCI131144 LMD131143:LME131144 LVZ131143:LWA131144 MFV131143:MFW131144 MPR131143:MPS131144 MZN131143:MZO131144 NJJ131143:NJK131144 NTF131143:NTG131144 ODB131143:ODC131144 OMX131143:OMY131144 OWT131143:OWU131144 PGP131143:PGQ131144 PQL131143:PQM131144 QAH131143:QAI131144 QKD131143:QKE131144 QTZ131143:QUA131144 RDV131143:RDW131144 RNR131143:RNS131144 RXN131143:RXO131144 SHJ131143:SHK131144 SRF131143:SRG131144 TBB131143:TBC131144 TKX131143:TKY131144 TUT131143:TUU131144 UEP131143:UEQ131144 UOL131143:UOM131144 UYH131143:UYI131144 VID131143:VIE131144 VRZ131143:VSA131144 WBV131143:WBW131144 WLR131143:WLS131144 WVN131143:WVO131144 F196679:G196680 JB196679:JC196680 SX196679:SY196680 ACT196679:ACU196680 AMP196679:AMQ196680 AWL196679:AWM196680 BGH196679:BGI196680 BQD196679:BQE196680 BZZ196679:CAA196680 CJV196679:CJW196680 CTR196679:CTS196680 DDN196679:DDO196680 DNJ196679:DNK196680 DXF196679:DXG196680 EHB196679:EHC196680 EQX196679:EQY196680 FAT196679:FAU196680 FKP196679:FKQ196680 FUL196679:FUM196680 GEH196679:GEI196680 GOD196679:GOE196680 GXZ196679:GYA196680 HHV196679:HHW196680 HRR196679:HRS196680 IBN196679:IBO196680 ILJ196679:ILK196680 IVF196679:IVG196680 JFB196679:JFC196680 JOX196679:JOY196680 JYT196679:JYU196680 KIP196679:KIQ196680 KSL196679:KSM196680 LCH196679:LCI196680 LMD196679:LME196680 LVZ196679:LWA196680 MFV196679:MFW196680 MPR196679:MPS196680 MZN196679:MZO196680 NJJ196679:NJK196680 NTF196679:NTG196680 ODB196679:ODC196680 OMX196679:OMY196680 OWT196679:OWU196680 PGP196679:PGQ196680 PQL196679:PQM196680 QAH196679:QAI196680 QKD196679:QKE196680 QTZ196679:QUA196680 RDV196679:RDW196680 RNR196679:RNS196680 RXN196679:RXO196680 SHJ196679:SHK196680 SRF196679:SRG196680 TBB196679:TBC196680 TKX196679:TKY196680 TUT196679:TUU196680 UEP196679:UEQ196680 UOL196679:UOM196680 UYH196679:UYI196680 VID196679:VIE196680 VRZ196679:VSA196680 WBV196679:WBW196680 WLR196679:WLS196680 WVN196679:WVO196680 F262215:G262216 JB262215:JC262216 SX262215:SY262216 ACT262215:ACU262216 AMP262215:AMQ262216 AWL262215:AWM262216 BGH262215:BGI262216 BQD262215:BQE262216 BZZ262215:CAA262216 CJV262215:CJW262216 CTR262215:CTS262216 DDN262215:DDO262216 DNJ262215:DNK262216 DXF262215:DXG262216 EHB262215:EHC262216 EQX262215:EQY262216 FAT262215:FAU262216 FKP262215:FKQ262216 FUL262215:FUM262216 GEH262215:GEI262216 GOD262215:GOE262216 GXZ262215:GYA262216 HHV262215:HHW262216 HRR262215:HRS262216 IBN262215:IBO262216 ILJ262215:ILK262216 IVF262215:IVG262216 JFB262215:JFC262216 JOX262215:JOY262216 JYT262215:JYU262216 KIP262215:KIQ262216 KSL262215:KSM262216 LCH262215:LCI262216 LMD262215:LME262216 LVZ262215:LWA262216 MFV262215:MFW262216 MPR262215:MPS262216 MZN262215:MZO262216 NJJ262215:NJK262216 NTF262215:NTG262216 ODB262215:ODC262216 OMX262215:OMY262216 OWT262215:OWU262216 PGP262215:PGQ262216 PQL262215:PQM262216 QAH262215:QAI262216 QKD262215:QKE262216 QTZ262215:QUA262216 RDV262215:RDW262216 RNR262215:RNS262216 RXN262215:RXO262216 SHJ262215:SHK262216 SRF262215:SRG262216 TBB262215:TBC262216 TKX262215:TKY262216 TUT262215:TUU262216 UEP262215:UEQ262216 UOL262215:UOM262216 UYH262215:UYI262216 VID262215:VIE262216 VRZ262215:VSA262216 WBV262215:WBW262216 WLR262215:WLS262216 WVN262215:WVO262216 F327751:G327752 JB327751:JC327752 SX327751:SY327752 ACT327751:ACU327752 AMP327751:AMQ327752 AWL327751:AWM327752 BGH327751:BGI327752 BQD327751:BQE327752 BZZ327751:CAA327752 CJV327751:CJW327752 CTR327751:CTS327752 DDN327751:DDO327752 DNJ327751:DNK327752 DXF327751:DXG327752 EHB327751:EHC327752 EQX327751:EQY327752 FAT327751:FAU327752 FKP327751:FKQ327752 FUL327751:FUM327752 GEH327751:GEI327752 GOD327751:GOE327752 GXZ327751:GYA327752 HHV327751:HHW327752 HRR327751:HRS327752 IBN327751:IBO327752 ILJ327751:ILK327752 IVF327751:IVG327752 JFB327751:JFC327752 JOX327751:JOY327752 JYT327751:JYU327752 KIP327751:KIQ327752 KSL327751:KSM327752 LCH327751:LCI327752 LMD327751:LME327752 LVZ327751:LWA327752 MFV327751:MFW327752 MPR327751:MPS327752 MZN327751:MZO327752 NJJ327751:NJK327752 NTF327751:NTG327752 ODB327751:ODC327752 OMX327751:OMY327752 OWT327751:OWU327752 PGP327751:PGQ327752 PQL327751:PQM327752 QAH327751:QAI327752 QKD327751:QKE327752 QTZ327751:QUA327752 RDV327751:RDW327752 RNR327751:RNS327752 RXN327751:RXO327752 SHJ327751:SHK327752 SRF327751:SRG327752 TBB327751:TBC327752 TKX327751:TKY327752 TUT327751:TUU327752 UEP327751:UEQ327752 UOL327751:UOM327752 UYH327751:UYI327752 VID327751:VIE327752 VRZ327751:VSA327752 WBV327751:WBW327752 WLR327751:WLS327752 WVN327751:WVO327752 F393287:G393288 JB393287:JC393288 SX393287:SY393288 ACT393287:ACU393288 AMP393287:AMQ393288 AWL393287:AWM393288 BGH393287:BGI393288 BQD393287:BQE393288 BZZ393287:CAA393288 CJV393287:CJW393288 CTR393287:CTS393288 DDN393287:DDO393288 DNJ393287:DNK393288 DXF393287:DXG393288 EHB393287:EHC393288 EQX393287:EQY393288 FAT393287:FAU393288 FKP393287:FKQ393288 FUL393287:FUM393288 GEH393287:GEI393288 GOD393287:GOE393288 GXZ393287:GYA393288 HHV393287:HHW393288 HRR393287:HRS393288 IBN393287:IBO393288 ILJ393287:ILK393288 IVF393287:IVG393288 JFB393287:JFC393288 JOX393287:JOY393288 JYT393287:JYU393288 KIP393287:KIQ393288 KSL393287:KSM393288 LCH393287:LCI393288 LMD393287:LME393288 LVZ393287:LWA393288 MFV393287:MFW393288 MPR393287:MPS393288 MZN393287:MZO393288 NJJ393287:NJK393288 NTF393287:NTG393288 ODB393287:ODC393288 OMX393287:OMY393288 OWT393287:OWU393288 PGP393287:PGQ393288 PQL393287:PQM393288 QAH393287:QAI393288 QKD393287:QKE393288 QTZ393287:QUA393288 RDV393287:RDW393288 RNR393287:RNS393288 RXN393287:RXO393288 SHJ393287:SHK393288 SRF393287:SRG393288 TBB393287:TBC393288 TKX393287:TKY393288 TUT393287:TUU393288 UEP393287:UEQ393288 UOL393287:UOM393288 UYH393287:UYI393288 VID393287:VIE393288 VRZ393287:VSA393288 WBV393287:WBW393288 WLR393287:WLS393288 WVN393287:WVO393288 F458823:G458824 JB458823:JC458824 SX458823:SY458824 ACT458823:ACU458824 AMP458823:AMQ458824 AWL458823:AWM458824 BGH458823:BGI458824 BQD458823:BQE458824 BZZ458823:CAA458824 CJV458823:CJW458824 CTR458823:CTS458824 DDN458823:DDO458824 DNJ458823:DNK458824 DXF458823:DXG458824 EHB458823:EHC458824 EQX458823:EQY458824 FAT458823:FAU458824 FKP458823:FKQ458824 FUL458823:FUM458824 GEH458823:GEI458824 GOD458823:GOE458824 GXZ458823:GYA458824 HHV458823:HHW458824 HRR458823:HRS458824 IBN458823:IBO458824 ILJ458823:ILK458824 IVF458823:IVG458824 JFB458823:JFC458824 JOX458823:JOY458824 JYT458823:JYU458824 KIP458823:KIQ458824 KSL458823:KSM458824 LCH458823:LCI458824 LMD458823:LME458824 LVZ458823:LWA458824 MFV458823:MFW458824 MPR458823:MPS458824 MZN458823:MZO458824 NJJ458823:NJK458824 NTF458823:NTG458824 ODB458823:ODC458824 OMX458823:OMY458824 OWT458823:OWU458824 PGP458823:PGQ458824 PQL458823:PQM458824 QAH458823:QAI458824 QKD458823:QKE458824 QTZ458823:QUA458824 RDV458823:RDW458824 RNR458823:RNS458824 RXN458823:RXO458824 SHJ458823:SHK458824 SRF458823:SRG458824 TBB458823:TBC458824 TKX458823:TKY458824 TUT458823:TUU458824 UEP458823:UEQ458824 UOL458823:UOM458824 UYH458823:UYI458824 VID458823:VIE458824 VRZ458823:VSA458824 WBV458823:WBW458824 WLR458823:WLS458824 WVN458823:WVO458824 F524359:G524360 JB524359:JC524360 SX524359:SY524360 ACT524359:ACU524360 AMP524359:AMQ524360 AWL524359:AWM524360 BGH524359:BGI524360 BQD524359:BQE524360 BZZ524359:CAA524360 CJV524359:CJW524360 CTR524359:CTS524360 DDN524359:DDO524360 DNJ524359:DNK524360 DXF524359:DXG524360 EHB524359:EHC524360 EQX524359:EQY524360 FAT524359:FAU524360 FKP524359:FKQ524360 FUL524359:FUM524360 GEH524359:GEI524360 GOD524359:GOE524360 GXZ524359:GYA524360 HHV524359:HHW524360 HRR524359:HRS524360 IBN524359:IBO524360 ILJ524359:ILK524360 IVF524359:IVG524360 JFB524359:JFC524360 JOX524359:JOY524360 JYT524359:JYU524360 KIP524359:KIQ524360 KSL524359:KSM524360 LCH524359:LCI524360 LMD524359:LME524360 LVZ524359:LWA524360 MFV524359:MFW524360 MPR524359:MPS524360 MZN524359:MZO524360 NJJ524359:NJK524360 NTF524359:NTG524360 ODB524359:ODC524360 OMX524359:OMY524360 OWT524359:OWU524360 PGP524359:PGQ524360 PQL524359:PQM524360 QAH524359:QAI524360 QKD524359:QKE524360 QTZ524359:QUA524360 RDV524359:RDW524360 RNR524359:RNS524360 RXN524359:RXO524360 SHJ524359:SHK524360 SRF524359:SRG524360 TBB524359:TBC524360 TKX524359:TKY524360 TUT524359:TUU524360 UEP524359:UEQ524360 UOL524359:UOM524360 UYH524359:UYI524360 VID524359:VIE524360 VRZ524359:VSA524360 WBV524359:WBW524360 WLR524359:WLS524360 WVN524359:WVO524360 F589895:G589896 JB589895:JC589896 SX589895:SY589896 ACT589895:ACU589896 AMP589895:AMQ589896 AWL589895:AWM589896 BGH589895:BGI589896 BQD589895:BQE589896 BZZ589895:CAA589896 CJV589895:CJW589896 CTR589895:CTS589896 DDN589895:DDO589896 DNJ589895:DNK589896 DXF589895:DXG589896 EHB589895:EHC589896 EQX589895:EQY589896 FAT589895:FAU589896 FKP589895:FKQ589896 FUL589895:FUM589896 GEH589895:GEI589896 GOD589895:GOE589896 GXZ589895:GYA589896 HHV589895:HHW589896 HRR589895:HRS589896 IBN589895:IBO589896 ILJ589895:ILK589896 IVF589895:IVG589896 JFB589895:JFC589896 JOX589895:JOY589896 JYT589895:JYU589896 KIP589895:KIQ589896 KSL589895:KSM589896 LCH589895:LCI589896 LMD589895:LME589896 LVZ589895:LWA589896 MFV589895:MFW589896 MPR589895:MPS589896 MZN589895:MZO589896 NJJ589895:NJK589896 NTF589895:NTG589896 ODB589895:ODC589896 OMX589895:OMY589896 OWT589895:OWU589896 PGP589895:PGQ589896 PQL589895:PQM589896 QAH589895:QAI589896 QKD589895:QKE589896 QTZ589895:QUA589896 RDV589895:RDW589896 RNR589895:RNS589896 RXN589895:RXO589896 SHJ589895:SHK589896 SRF589895:SRG589896 TBB589895:TBC589896 TKX589895:TKY589896 TUT589895:TUU589896 UEP589895:UEQ589896 UOL589895:UOM589896 UYH589895:UYI589896 VID589895:VIE589896 VRZ589895:VSA589896 WBV589895:WBW589896 WLR589895:WLS589896 WVN589895:WVO589896 F655431:G655432 JB655431:JC655432 SX655431:SY655432 ACT655431:ACU655432 AMP655431:AMQ655432 AWL655431:AWM655432 BGH655431:BGI655432 BQD655431:BQE655432 BZZ655431:CAA655432 CJV655431:CJW655432 CTR655431:CTS655432 DDN655431:DDO655432 DNJ655431:DNK655432 DXF655431:DXG655432 EHB655431:EHC655432 EQX655431:EQY655432 FAT655431:FAU655432 FKP655431:FKQ655432 FUL655431:FUM655432 GEH655431:GEI655432 GOD655431:GOE655432 GXZ655431:GYA655432 HHV655431:HHW655432 HRR655431:HRS655432 IBN655431:IBO655432 ILJ655431:ILK655432 IVF655431:IVG655432 JFB655431:JFC655432 JOX655431:JOY655432 JYT655431:JYU655432 KIP655431:KIQ655432 KSL655431:KSM655432 LCH655431:LCI655432 LMD655431:LME655432 LVZ655431:LWA655432 MFV655431:MFW655432 MPR655431:MPS655432 MZN655431:MZO655432 NJJ655431:NJK655432 NTF655431:NTG655432 ODB655431:ODC655432 OMX655431:OMY655432 OWT655431:OWU655432 PGP655431:PGQ655432 PQL655431:PQM655432 QAH655431:QAI655432 QKD655431:QKE655432 QTZ655431:QUA655432 RDV655431:RDW655432 RNR655431:RNS655432 RXN655431:RXO655432 SHJ655431:SHK655432 SRF655431:SRG655432 TBB655431:TBC655432 TKX655431:TKY655432 TUT655431:TUU655432 UEP655431:UEQ655432 UOL655431:UOM655432 UYH655431:UYI655432 VID655431:VIE655432 VRZ655431:VSA655432 WBV655431:WBW655432 WLR655431:WLS655432 WVN655431:WVO655432 F720967:G720968 JB720967:JC720968 SX720967:SY720968 ACT720967:ACU720968 AMP720967:AMQ720968 AWL720967:AWM720968 BGH720967:BGI720968 BQD720967:BQE720968 BZZ720967:CAA720968 CJV720967:CJW720968 CTR720967:CTS720968 DDN720967:DDO720968 DNJ720967:DNK720968 DXF720967:DXG720968 EHB720967:EHC720968 EQX720967:EQY720968 FAT720967:FAU720968 FKP720967:FKQ720968 FUL720967:FUM720968 GEH720967:GEI720968 GOD720967:GOE720968 GXZ720967:GYA720968 HHV720967:HHW720968 HRR720967:HRS720968 IBN720967:IBO720968 ILJ720967:ILK720968 IVF720967:IVG720968 JFB720967:JFC720968 JOX720967:JOY720968 JYT720967:JYU720968 KIP720967:KIQ720968 KSL720967:KSM720968 LCH720967:LCI720968 LMD720967:LME720968 LVZ720967:LWA720968 MFV720967:MFW720968 MPR720967:MPS720968 MZN720967:MZO720968 NJJ720967:NJK720968 NTF720967:NTG720968 ODB720967:ODC720968 OMX720967:OMY720968 OWT720967:OWU720968 PGP720967:PGQ720968 PQL720967:PQM720968 QAH720967:QAI720968 QKD720967:QKE720968 QTZ720967:QUA720968 RDV720967:RDW720968 RNR720967:RNS720968 RXN720967:RXO720968 SHJ720967:SHK720968 SRF720967:SRG720968 TBB720967:TBC720968 TKX720967:TKY720968 TUT720967:TUU720968 UEP720967:UEQ720968 UOL720967:UOM720968 UYH720967:UYI720968 VID720967:VIE720968 VRZ720967:VSA720968 WBV720967:WBW720968 WLR720967:WLS720968 WVN720967:WVO720968 F786503:G786504 JB786503:JC786504 SX786503:SY786504 ACT786503:ACU786504 AMP786503:AMQ786504 AWL786503:AWM786504 BGH786503:BGI786504 BQD786503:BQE786504 BZZ786503:CAA786504 CJV786503:CJW786504 CTR786503:CTS786504 DDN786503:DDO786504 DNJ786503:DNK786504 DXF786503:DXG786504 EHB786503:EHC786504 EQX786503:EQY786504 FAT786503:FAU786504 FKP786503:FKQ786504 FUL786503:FUM786504 GEH786503:GEI786504 GOD786503:GOE786504 GXZ786503:GYA786504 HHV786503:HHW786504 HRR786503:HRS786504 IBN786503:IBO786504 ILJ786503:ILK786504 IVF786503:IVG786504 JFB786503:JFC786504 JOX786503:JOY786504 JYT786503:JYU786504 KIP786503:KIQ786504 KSL786503:KSM786504 LCH786503:LCI786504 LMD786503:LME786504 LVZ786503:LWA786504 MFV786503:MFW786504 MPR786503:MPS786504 MZN786503:MZO786504 NJJ786503:NJK786504 NTF786503:NTG786504 ODB786503:ODC786504 OMX786503:OMY786504 OWT786503:OWU786504 PGP786503:PGQ786504 PQL786503:PQM786504 QAH786503:QAI786504 QKD786503:QKE786504 QTZ786503:QUA786504 RDV786503:RDW786504 RNR786503:RNS786504 RXN786503:RXO786504 SHJ786503:SHK786504 SRF786503:SRG786504 TBB786503:TBC786504 TKX786503:TKY786504 TUT786503:TUU786504 UEP786503:UEQ786504 UOL786503:UOM786504 UYH786503:UYI786504 VID786503:VIE786504 VRZ786503:VSA786504 WBV786503:WBW786504 WLR786503:WLS786504 WVN786503:WVO786504 F852039:G852040 JB852039:JC852040 SX852039:SY852040 ACT852039:ACU852040 AMP852039:AMQ852040 AWL852039:AWM852040 BGH852039:BGI852040 BQD852039:BQE852040 BZZ852039:CAA852040 CJV852039:CJW852040 CTR852039:CTS852040 DDN852039:DDO852040 DNJ852039:DNK852040 DXF852039:DXG852040 EHB852039:EHC852040 EQX852039:EQY852040 FAT852039:FAU852040 FKP852039:FKQ852040 FUL852039:FUM852040 GEH852039:GEI852040 GOD852039:GOE852040 GXZ852039:GYA852040 HHV852039:HHW852040 HRR852039:HRS852040 IBN852039:IBO852040 ILJ852039:ILK852040 IVF852039:IVG852040 JFB852039:JFC852040 JOX852039:JOY852040 JYT852039:JYU852040 KIP852039:KIQ852040 KSL852039:KSM852040 LCH852039:LCI852040 LMD852039:LME852040 LVZ852039:LWA852040 MFV852039:MFW852040 MPR852039:MPS852040 MZN852039:MZO852040 NJJ852039:NJK852040 NTF852039:NTG852040 ODB852039:ODC852040 OMX852039:OMY852040 OWT852039:OWU852040 PGP852039:PGQ852040 PQL852039:PQM852040 QAH852039:QAI852040 QKD852039:QKE852040 QTZ852039:QUA852040 RDV852039:RDW852040 RNR852039:RNS852040 RXN852039:RXO852040 SHJ852039:SHK852040 SRF852039:SRG852040 TBB852039:TBC852040 TKX852039:TKY852040 TUT852039:TUU852040 UEP852039:UEQ852040 UOL852039:UOM852040 UYH852039:UYI852040 VID852039:VIE852040 VRZ852039:VSA852040 WBV852039:WBW852040 WLR852039:WLS852040 WVN852039:WVO852040 F917575:G917576 JB917575:JC917576 SX917575:SY917576 ACT917575:ACU917576 AMP917575:AMQ917576 AWL917575:AWM917576 BGH917575:BGI917576 BQD917575:BQE917576 BZZ917575:CAA917576 CJV917575:CJW917576 CTR917575:CTS917576 DDN917575:DDO917576 DNJ917575:DNK917576 DXF917575:DXG917576 EHB917575:EHC917576 EQX917575:EQY917576 FAT917575:FAU917576 FKP917575:FKQ917576 FUL917575:FUM917576 GEH917575:GEI917576 GOD917575:GOE917576 GXZ917575:GYA917576 HHV917575:HHW917576 HRR917575:HRS917576 IBN917575:IBO917576 ILJ917575:ILK917576 IVF917575:IVG917576 JFB917575:JFC917576 JOX917575:JOY917576 JYT917575:JYU917576 KIP917575:KIQ917576 KSL917575:KSM917576 LCH917575:LCI917576 LMD917575:LME917576 LVZ917575:LWA917576 MFV917575:MFW917576 MPR917575:MPS917576 MZN917575:MZO917576 NJJ917575:NJK917576 NTF917575:NTG917576 ODB917575:ODC917576 OMX917575:OMY917576 OWT917575:OWU917576 PGP917575:PGQ917576 PQL917575:PQM917576 QAH917575:QAI917576 QKD917575:QKE917576 QTZ917575:QUA917576 RDV917575:RDW917576 RNR917575:RNS917576 RXN917575:RXO917576 SHJ917575:SHK917576 SRF917575:SRG917576 TBB917575:TBC917576 TKX917575:TKY917576 TUT917575:TUU917576 UEP917575:UEQ917576 UOL917575:UOM917576 UYH917575:UYI917576 VID917575:VIE917576 VRZ917575:VSA917576 WBV917575:WBW917576 WLR917575:WLS917576 WVN917575:WVO917576 F983111:G983112 JB983111:JC983112 SX983111:SY983112 ACT983111:ACU983112 AMP983111:AMQ983112 AWL983111:AWM983112 BGH983111:BGI983112 BQD983111:BQE983112 BZZ983111:CAA983112 CJV983111:CJW983112 CTR983111:CTS983112 DDN983111:DDO983112 DNJ983111:DNK983112 DXF983111:DXG983112 EHB983111:EHC983112 EQX983111:EQY983112 FAT983111:FAU983112 FKP983111:FKQ983112 FUL983111:FUM983112 GEH983111:GEI983112 GOD983111:GOE983112 GXZ983111:GYA983112 HHV983111:HHW983112 HRR983111:HRS983112 IBN983111:IBO983112 ILJ983111:ILK983112 IVF983111:IVG983112 JFB983111:JFC983112 JOX983111:JOY983112 JYT983111:JYU983112 KIP983111:KIQ983112 KSL983111:KSM983112 LCH983111:LCI983112 LMD983111:LME983112 LVZ983111:LWA983112 MFV983111:MFW983112 MPR983111:MPS983112 MZN983111:MZO983112 NJJ983111:NJK983112 NTF983111:NTG983112 ODB983111:ODC983112 OMX983111:OMY983112 OWT983111:OWU983112 PGP983111:PGQ983112 PQL983111:PQM983112 QAH983111:QAI983112 QKD983111:QKE983112 QTZ983111:QUA983112 RDV983111:RDW983112 RNR983111:RNS983112 RXN983111:RXO983112 SHJ983111:SHK983112 SRF983111:SRG983112 TBB983111:TBC983112 TKX983111:TKY983112 TUT983111:TUU983112 UEP983111:UEQ983112 UOL983111:UOM983112 UYH983111:UYI983112 VID983111:VIE983112 VRZ983111:VSA983112 WBV983111:WBW983112 WLR983111:WLS983112 WVN983111:WVO983112">
      <formula1>0</formula1>
    </dataValidation>
  </dataValidations>
  <pageMargins left="0.78740157480314965" right="0.39370078740157483" top="0.39370078740157483" bottom="0.19685039370078741" header="0.19685039370078741" footer="0.23622047244094491"/>
  <pageSetup paperSize="9" scale="99" fitToHeight="0" orientation="portrait" blackAndWhite="1" r:id="rId1"/>
  <headerFooter alignWithMargins="0">
    <oddHeader>&amp;R&amp;"Times New Roman,обычный"&amp;7Подготовлено с использованием системы "КонсультантПлюс"</oddHeader>
  </headerFooter>
  <rowBreaks count="1" manualBreakCount="1">
    <brk id="66" max="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4</vt:i4>
      </vt:variant>
    </vt:vector>
  </HeadingPairs>
  <TitlesOfParts>
    <vt:vector size="21" baseType="lpstr">
      <vt:lpstr>Информация об АО</vt:lpstr>
      <vt:lpstr>Органы управления</vt:lpstr>
      <vt:lpstr>Сведения о ЮЛ</vt:lpstr>
      <vt:lpstr>Информация о дивидендах</vt:lpstr>
      <vt:lpstr>Акции поступившие на баланс</vt:lpstr>
      <vt:lpstr>Финансовые результаты</vt:lpstr>
      <vt:lpstr>Аттестованные сотрудники и пр.</vt:lpstr>
      <vt:lpstr>Лист1</vt:lpstr>
      <vt:lpstr>Баланс</vt:lpstr>
      <vt:lpstr>Прил.3</vt:lpstr>
      <vt:lpstr>Прил.2</vt:lpstr>
      <vt:lpstr>Лист5</vt:lpstr>
      <vt:lpstr>Лист6</vt:lpstr>
      <vt:lpstr>Лист7</vt:lpstr>
      <vt:lpstr>Прил.4</vt:lpstr>
      <vt:lpstr>Лист9</vt:lpstr>
      <vt:lpstr>Краткая инструкция</vt:lpstr>
      <vt:lpstr>Баланс!Область_печати</vt:lpstr>
      <vt:lpstr>Прил.2!Область_печати</vt:lpstr>
      <vt:lpstr>Прил.3!Область_печати</vt:lpstr>
      <vt:lpstr>Прил.4!Область_печати</vt:lpstr>
    </vt:vector>
  </TitlesOfParts>
  <Company>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dc:creator>
  <cp:lastModifiedBy>Пользователь Windows</cp:lastModifiedBy>
  <cp:lastPrinted>2018-07-24T11:14:03Z</cp:lastPrinted>
  <dcterms:created xsi:type="dcterms:W3CDTF">2006-12-09T14:08:54Z</dcterms:created>
  <dcterms:modified xsi:type="dcterms:W3CDTF">2019-04-04T12:35:17Z</dcterms:modified>
</cp:coreProperties>
</file>